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TREASURER\Tax Payment Distribution\"/>
    </mc:Choice>
  </mc:AlternateContent>
  <xr:revisionPtr revIDLastSave="0" documentId="13_ncr:1_{CCE86191-87FC-48F6-954D-16E509BBBA2B}" xr6:coauthVersionLast="47" xr6:coauthVersionMax="47" xr10:uidLastSave="{00000000-0000-0000-0000-000000000000}"/>
  <bookViews>
    <workbookView xWindow="-120" yWindow="-120" windowWidth="20730" windowHeight="11160" xr2:uid="{3B142B2E-4633-4540-A965-EFDBCBDB951E}"/>
  </bookViews>
  <sheets>
    <sheet name="County" sheetId="1" r:id="rId1"/>
    <sheet name="Dansville" sheetId="7" r:id="rId2"/>
    <sheet name="Vevay" sheetId="2" r:id="rId3"/>
    <sheet name="LCC" sheetId="3" r:id="rId4"/>
    <sheet name="Airport" sheetId="4" r:id="rId5"/>
    <sheet name="Library" sheetId="5" r:id="rId6"/>
    <sheet name="InghamInterm" sheetId="6" r:id="rId7"/>
    <sheet name="Mason" sheetId="9" r:id="rId8"/>
    <sheet name="Totals" sheetId="10" r:id="rId9"/>
    <sheet name="March 1 - 31" sheetId="29" r:id="rId10"/>
    <sheet name="Feb16_29" sheetId="26" r:id="rId11"/>
    <sheet name="Feb1_15" sheetId="25" r:id="rId12"/>
    <sheet name="Jan16_31" sheetId="24" r:id="rId13"/>
    <sheet name="Jan1_15" sheetId="23" r:id="rId14"/>
    <sheet name="Dec16_31" sheetId="22" r:id="rId15"/>
    <sheet name="Dec1_15" sheetId="21" r:id="rId16"/>
    <sheet name="Nov16_30" sheetId="20" r:id="rId17"/>
    <sheet name="Nov1_15" sheetId="19" r:id="rId18"/>
    <sheet name="Oct16_31" sheetId="18" r:id="rId19"/>
    <sheet name="Oct1_15" sheetId="17" r:id="rId20"/>
    <sheet name="Sept16_30" sheetId="16" r:id="rId21"/>
    <sheet name="Sept1_15" sheetId="15" r:id="rId22"/>
    <sheet name="Aug16_31" sheetId="14" r:id="rId23"/>
    <sheet name="Aug1_15" sheetId="13" r:id="rId24"/>
    <sheet name="July16_31" sheetId="12" r:id="rId25"/>
    <sheet name="July1_15" sheetId="11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9" l="1"/>
  <c r="D20" i="29"/>
  <c r="D16" i="29"/>
  <c r="I31" i="29"/>
  <c r="H31" i="29"/>
  <c r="C31" i="29"/>
  <c r="B31" i="29"/>
  <c r="D31" i="29" s="1"/>
  <c r="F31" i="29" s="1"/>
  <c r="D29" i="29"/>
  <c r="D28" i="29"/>
  <c r="D27" i="29"/>
  <c r="I25" i="29"/>
  <c r="H25" i="29"/>
  <c r="C24" i="29"/>
  <c r="B24" i="29"/>
  <c r="J23" i="29"/>
  <c r="D22" i="29"/>
  <c r="D21" i="29"/>
  <c r="I19" i="29"/>
  <c r="H19" i="29"/>
  <c r="J19" i="29" s="1"/>
  <c r="L19" i="29" s="1"/>
  <c r="C17" i="29"/>
  <c r="B17" i="29"/>
  <c r="O16" i="29"/>
  <c r="N16" i="29"/>
  <c r="P16" i="29" s="1"/>
  <c r="R16" i="29" s="1"/>
  <c r="D15" i="29"/>
  <c r="P14" i="29"/>
  <c r="D14" i="29"/>
  <c r="P13" i="29"/>
  <c r="I13" i="29"/>
  <c r="H13" i="29"/>
  <c r="D13" i="29"/>
  <c r="D12" i="29"/>
  <c r="J11" i="29"/>
  <c r="D11" i="29"/>
  <c r="O10" i="29"/>
  <c r="N10" i="29"/>
  <c r="J10" i="29"/>
  <c r="D10" i="29"/>
  <c r="J9" i="29"/>
  <c r="D9" i="29"/>
  <c r="P8" i="29"/>
  <c r="J8" i="29"/>
  <c r="D8" i="29"/>
  <c r="J7" i="29"/>
  <c r="D7" i="29"/>
  <c r="J6" i="29"/>
  <c r="D6" i="29"/>
  <c r="O5" i="29"/>
  <c r="N5" i="29"/>
  <c r="J5" i="29"/>
  <c r="D5" i="29"/>
  <c r="J4" i="29"/>
  <c r="D4" i="29"/>
  <c r="P3" i="29"/>
  <c r="J3" i="29"/>
  <c r="D3" i="29"/>
  <c r="C30" i="6"/>
  <c r="J31" i="29" l="1"/>
  <c r="L31" i="29" s="1"/>
  <c r="P10" i="29"/>
  <c r="R10" i="29" s="1"/>
  <c r="P5" i="29"/>
  <c r="R5" i="29" s="1"/>
  <c r="J25" i="29"/>
  <c r="L25" i="29" s="1"/>
  <c r="J13" i="29"/>
  <c r="L13" i="29" s="1"/>
  <c r="D24" i="29"/>
  <c r="F24" i="29" s="1"/>
  <c r="D17" i="29"/>
  <c r="C27" i="6"/>
  <c r="C18" i="5"/>
  <c r="C27" i="3"/>
  <c r="C26" i="1"/>
  <c r="I26" i="1"/>
  <c r="H13" i="25"/>
  <c r="J12" i="25"/>
  <c r="D10" i="25"/>
  <c r="N26" i="24"/>
  <c r="Q19" i="29" l="1"/>
  <c r="F17" i="29"/>
  <c r="C37" i="1"/>
  <c r="E17" i="3" l="1"/>
  <c r="E18" i="3"/>
  <c r="E19" i="3"/>
  <c r="E20" i="3"/>
  <c r="E16" i="3" l="1"/>
  <c r="J28" i="21"/>
  <c r="H31" i="15"/>
  <c r="G31" i="15"/>
  <c r="B31" i="15"/>
  <c r="A31" i="15"/>
  <c r="C29" i="15"/>
  <c r="O24" i="15"/>
  <c r="C28" i="15"/>
  <c r="C27" i="15"/>
  <c r="H25" i="15"/>
  <c r="G25" i="15"/>
  <c r="B24" i="15"/>
  <c r="A24" i="15"/>
  <c r="I23" i="15"/>
  <c r="C22" i="15"/>
  <c r="C21" i="15"/>
  <c r="C20" i="15"/>
  <c r="H19" i="15"/>
  <c r="G19" i="15"/>
  <c r="I19" i="15" s="1"/>
  <c r="K19" i="15" s="1"/>
  <c r="B17" i="15"/>
  <c r="A17" i="15"/>
  <c r="N16" i="15"/>
  <c r="M16" i="15"/>
  <c r="C16" i="15"/>
  <c r="C15" i="15"/>
  <c r="O14" i="15"/>
  <c r="C14" i="15"/>
  <c r="O13" i="15"/>
  <c r="H13" i="15"/>
  <c r="G13" i="15"/>
  <c r="C13" i="15"/>
  <c r="C12" i="15"/>
  <c r="I11" i="15"/>
  <c r="C11" i="15"/>
  <c r="N10" i="15"/>
  <c r="M10" i="15"/>
  <c r="I10" i="15"/>
  <c r="C10" i="15"/>
  <c r="I9" i="15"/>
  <c r="C9" i="15"/>
  <c r="O8" i="15"/>
  <c r="I8" i="15"/>
  <c r="C8" i="15"/>
  <c r="I7" i="15"/>
  <c r="C7" i="15"/>
  <c r="I6" i="15"/>
  <c r="C6" i="15"/>
  <c r="N5" i="15"/>
  <c r="M5" i="15"/>
  <c r="I5" i="15"/>
  <c r="C5" i="15"/>
  <c r="I4" i="15"/>
  <c r="C4" i="15"/>
  <c r="O3" i="15"/>
  <c r="I3" i="15"/>
  <c r="C3" i="15"/>
  <c r="T8" i="1"/>
  <c r="E5" i="3"/>
  <c r="E4" i="6"/>
  <c r="O10" i="23"/>
  <c r="B17" i="22"/>
  <c r="X13" i="10"/>
  <c r="X12" i="10"/>
  <c r="Q26" i="1"/>
  <c r="G26" i="1"/>
  <c r="O5" i="15" l="1"/>
  <c r="Q5" i="15" s="1"/>
  <c r="C31" i="15"/>
  <c r="E31" i="15" s="1"/>
  <c r="I25" i="15"/>
  <c r="K25" i="15" s="1"/>
  <c r="I31" i="15"/>
  <c r="K31" i="15" s="1"/>
  <c r="O16" i="15"/>
  <c r="Q16" i="15" s="1"/>
  <c r="O10" i="15"/>
  <c r="Q10" i="15" s="1"/>
  <c r="I13" i="15"/>
  <c r="K13" i="15" s="1"/>
  <c r="C24" i="15"/>
  <c r="E24" i="15" s="1"/>
  <c r="C17" i="15"/>
  <c r="G23" i="9"/>
  <c r="C19" i="7"/>
  <c r="D19" i="7"/>
  <c r="X17" i="10"/>
  <c r="S37" i="1"/>
  <c r="R37" i="1"/>
  <c r="Q37" i="1"/>
  <c r="P37" i="1"/>
  <c r="N37" i="1"/>
  <c r="M37" i="1"/>
  <c r="L37" i="1"/>
  <c r="K37" i="1"/>
  <c r="J37" i="1"/>
  <c r="G37" i="1"/>
  <c r="E37" i="1"/>
  <c r="W19" i="10"/>
  <c r="X18" i="10"/>
  <c r="C18" i="4"/>
  <c r="C30" i="2"/>
  <c r="M19" i="15" l="1"/>
  <c r="E17" i="15"/>
  <c r="H13" i="26"/>
  <c r="J28" i="25" l="1"/>
  <c r="J28" i="24"/>
  <c r="J28" i="23"/>
  <c r="G13" i="22" l="1"/>
  <c r="I28" i="22"/>
  <c r="C5" i="22"/>
  <c r="C32" i="2"/>
  <c r="I31" i="26"/>
  <c r="H31" i="26"/>
  <c r="J31" i="26" s="1"/>
  <c r="L31" i="26" s="1"/>
  <c r="C31" i="26"/>
  <c r="B31" i="26"/>
  <c r="D31" i="26" s="1"/>
  <c r="F31" i="26" s="1"/>
  <c r="D29" i="26"/>
  <c r="D28" i="26"/>
  <c r="D27" i="26"/>
  <c r="I25" i="26"/>
  <c r="H25" i="26"/>
  <c r="C24" i="26"/>
  <c r="B24" i="26"/>
  <c r="J23" i="26"/>
  <c r="D22" i="26"/>
  <c r="D21" i="26"/>
  <c r="D20" i="26"/>
  <c r="I19" i="26"/>
  <c r="H19" i="26"/>
  <c r="J19" i="26" s="1"/>
  <c r="L19" i="26" s="1"/>
  <c r="C17" i="26"/>
  <c r="B17" i="26"/>
  <c r="O16" i="26"/>
  <c r="N16" i="26"/>
  <c r="P16" i="26" s="1"/>
  <c r="R16" i="26" s="1"/>
  <c r="D16" i="26"/>
  <c r="D15" i="26"/>
  <c r="P14" i="26"/>
  <c r="D14" i="26"/>
  <c r="P13" i="26"/>
  <c r="I13" i="26"/>
  <c r="J13" i="26"/>
  <c r="L13" i="26" s="1"/>
  <c r="D13" i="26"/>
  <c r="D12" i="26"/>
  <c r="J11" i="26"/>
  <c r="D11" i="26"/>
  <c r="O10" i="26"/>
  <c r="N10" i="26"/>
  <c r="J10" i="26"/>
  <c r="D10" i="26"/>
  <c r="J9" i="26"/>
  <c r="D9" i="26"/>
  <c r="P8" i="26"/>
  <c r="J8" i="26"/>
  <c r="D8" i="26"/>
  <c r="J7" i="26"/>
  <c r="D7" i="26"/>
  <c r="J6" i="26"/>
  <c r="D6" i="26"/>
  <c r="O5" i="26"/>
  <c r="N5" i="26"/>
  <c r="P5" i="26" s="1"/>
  <c r="R5" i="26" s="1"/>
  <c r="J5" i="26"/>
  <c r="D5" i="26"/>
  <c r="J4" i="26"/>
  <c r="D4" i="26"/>
  <c r="P3" i="26"/>
  <c r="J3" i="26"/>
  <c r="D3" i="26"/>
  <c r="I31" i="25"/>
  <c r="H31" i="25"/>
  <c r="J31" i="25" s="1"/>
  <c r="L31" i="25" s="1"/>
  <c r="C31" i="25"/>
  <c r="B31" i="25"/>
  <c r="D31" i="25" s="1"/>
  <c r="F31" i="25" s="1"/>
  <c r="D29" i="25"/>
  <c r="D28" i="25"/>
  <c r="D27" i="25"/>
  <c r="I25" i="25"/>
  <c r="H25" i="25"/>
  <c r="C24" i="25"/>
  <c r="B24" i="25"/>
  <c r="J23" i="25"/>
  <c r="D22" i="25"/>
  <c r="D21" i="25"/>
  <c r="D20" i="25"/>
  <c r="I19" i="25"/>
  <c r="H19" i="25"/>
  <c r="C17" i="25"/>
  <c r="B17" i="25"/>
  <c r="O16" i="25"/>
  <c r="N16" i="25"/>
  <c r="D16" i="25"/>
  <c r="D15" i="25"/>
  <c r="P14" i="25"/>
  <c r="D14" i="25"/>
  <c r="P13" i="25"/>
  <c r="I13" i="25"/>
  <c r="D13" i="25"/>
  <c r="D12" i="25"/>
  <c r="J11" i="25"/>
  <c r="D11" i="25"/>
  <c r="O10" i="25"/>
  <c r="N10" i="25"/>
  <c r="J10" i="25"/>
  <c r="J9" i="25"/>
  <c r="D9" i="25"/>
  <c r="P8" i="25"/>
  <c r="J8" i="25"/>
  <c r="D8" i="25"/>
  <c r="J7" i="25"/>
  <c r="D7" i="25"/>
  <c r="J6" i="25"/>
  <c r="D6" i="25"/>
  <c r="O5" i="25"/>
  <c r="N5" i="25"/>
  <c r="J5" i="25"/>
  <c r="D5" i="25"/>
  <c r="J4" i="25"/>
  <c r="D4" i="25"/>
  <c r="P3" i="25"/>
  <c r="J3" i="25"/>
  <c r="D3" i="25"/>
  <c r="I31" i="24"/>
  <c r="H31" i="24"/>
  <c r="J31" i="24" s="1"/>
  <c r="L31" i="24" s="1"/>
  <c r="C31" i="24"/>
  <c r="B31" i="24"/>
  <c r="D29" i="24"/>
  <c r="D28" i="24"/>
  <c r="D27" i="24"/>
  <c r="I25" i="24"/>
  <c r="H25" i="24"/>
  <c r="J25" i="24" s="1"/>
  <c r="L25" i="24" s="1"/>
  <c r="C24" i="24"/>
  <c r="B24" i="24"/>
  <c r="J23" i="24"/>
  <c r="D22" i="24"/>
  <c r="D21" i="24"/>
  <c r="D20" i="24"/>
  <c r="I19" i="24"/>
  <c r="H19" i="24"/>
  <c r="J19" i="24" s="1"/>
  <c r="L19" i="24" s="1"/>
  <c r="C17" i="24"/>
  <c r="B17" i="24"/>
  <c r="O16" i="24"/>
  <c r="N16" i="24"/>
  <c r="P16" i="24" s="1"/>
  <c r="R16" i="24" s="1"/>
  <c r="D16" i="24"/>
  <c r="D15" i="24"/>
  <c r="P14" i="24"/>
  <c r="D14" i="24"/>
  <c r="P13" i="24"/>
  <c r="I13" i="24"/>
  <c r="H13" i="24"/>
  <c r="J13" i="24" s="1"/>
  <c r="L13" i="24" s="1"/>
  <c r="D13" i="24"/>
  <c r="D12" i="24"/>
  <c r="J11" i="24"/>
  <c r="D11" i="24"/>
  <c r="O10" i="24"/>
  <c r="N10" i="24"/>
  <c r="J10" i="24"/>
  <c r="D10" i="24"/>
  <c r="J9" i="24"/>
  <c r="D9" i="24"/>
  <c r="P8" i="24"/>
  <c r="J8" i="24"/>
  <c r="D8" i="24"/>
  <c r="J7" i="24"/>
  <c r="D7" i="24"/>
  <c r="J6" i="24"/>
  <c r="D6" i="24"/>
  <c r="O5" i="24"/>
  <c r="N5" i="24"/>
  <c r="J5" i="24"/>
  <c r="D5" i="24"/>
  <c r="J4" i="24"/>
  <c r="D4" i="24"/>
  <c r="P3" i="24"/>
  <c r="J3" i="24"/>
  <c r="D3" i="24"/>
  <c r="I31" i="23"/>
  <c r="H31" i="23"/>
  <c r="C31" i="23"/>
  <c r="B31" i="23"/>
  <c r="D29" i="23"/>
  <c r="D28" i="23"/>
  <c r="D27" i="23"/>
  <c r="I25" i="23"/>
  <c r="H25" i="23"/>
  <c r="J25" i="23" s="1"/>
  <c r="L25" i="23" s="1"/>
  <c r="C24" i="23"/>
  <c r="B24" i="23"/>
  <c r="D24" i="23" s="1"/>
  <c r="F24" i="23" s="1"/>
  <c r="J23" i="23"/>
  <c r="D22" i="23"/>
  <c r="D21" i="23"/>
  <c r="D20" i="23"/>
  <c r="I19" i="23"/>
  <c r="J19" i="23" s="1"/>
  <c r="L19" i="23" s="1"/>
  <c r="H19" i="23"/>
  <c r="C17" i="23"/>
  <c r="B17" i="23"/>
  <c r="O16" i="23"/>
  <c r="N16" i="23"/>
  <c r="P16" i="23" s="1"/>
  <c r="R16" i="23" s="1"/>
  <c r="D16" i="23"/>
  <c r="D15" i="23"/>
  <c r="P14" i="23"/>
  <c r="D14" i="23"/>
  <c r="P13" i="23"/>
  <c r="I13" i="23"/>
  <c r="H13" i="23"/>
  <c r="D13" i="23"/>
  <c r="D12" i="23"/>
  <c r="J11" i="23"/>
  <c r="D11" i="23"/>
  <c r="N10" i="23"/>
  <c r="P10" i="23" s="1"/>
  <c r="R10" i="23" s="1"/>
  <c r="J10" i="23"/>
  <c r="D10" i="23"/>
  <c r="J9" i="23"/>
  <c r="D9" i="23"/>
  <c r="P8" i="23"/>
  <c r="J8" i="23"/>
  <c r="D8" i="23"/>
  <c r="J7" i="23"/>
  <c r="D7" i="23"/>
  <c r="J6" i="23"/>
  <c r="D6" i="23"/>
  <c r="O5" i="23"/>
  <c r="N5" i="23"/>
  <c r="P5" i="23" s="1"/>
  <c r="R5" i="23" s="1"/>
  <c r="J5" i="23"/>
  <c r="D5" i="23"/>
  <c r="J4" i="23"/>
  <c r="D4" i="23"/>
  <c r="P3" i="23"/>
  <c r="J3" i="23"/>
  <c r="D3" i="23"/>
  <c r="H29" i="22"/>
  <c r="G29" i="22"/>
  <c r="B29" i="22"/>
  <c r="A29" i="22"/>
  <c r="C28" i="22"/>
  <c r="C27" i="22"/>
  <c r="C26" i="22"/>
  <c r="H25" i="22"/>
  <c r="G25" i="22"/>
  <c r="B23" i="22"/>
  <c r="A23" i="22"/>
  <c r="I23" i="22"/>
  <c r="C22" i="22"/>
  <c r="C21" i="22"/>
  <c r="C20" i="22"/>
  <c r="H19" i="22"/>
  <c r="G19" i="22"/>
  <c r="A17" i="22"/>
  <c r="N16" i="22"/>
  <c r="M16" i="22"/>
  <c r="C16" i="22"/>
  <c r="C15" i="22"/>
  <c r="O14" i="22"/>
  <c r="C14" i="22"/>
  <c r="H13" i="22"/>
  <c r="C13" i="22"/>
  <c r="C12" i="22"/>
  <c r="I11" i="22"/>
  <c r="C11" i="22"/>
  <c r="N10" i="22"/>
  <c r="M10" i="22"/>
  <c r="O10" i="22" s="1"/>
  <c r="Q10" i="22" s="1"/>
  <c r="I10" i="22"/>
  <c r="C10" i="22"/>
  <c r="I9" i="22"/>
  <c r="C9" i="22"/>
  <c r="O8" i="22"/>
  <c r="I8" i="22"/>
  <c r="C8" i="22"/>
  <c r="I7" i="22"/>
  <c r="C7" i="22"/>
  <c r="I6" i="22"/>
  <c r="N5" i="22"/>
  <c r="M5" i="22"/>
  <c r="I5" i="22"/>
  <c r="I4" i="22"/>
  <c r="C4" i="22"/>
  <c r="O3" i="22"/>
  <c r="I3" i="22"/>
  <c r="C3" i="22"/>
  <c r="P27" i="17"/>
  <c r="Q28" i="16"/>
  <c r="H15" i="2"/>
  <c r="C34" i="2" s="1"/>
  <c r="C31" i="2"/>
  <c r="I31" i="21"/>
  <c r="H31" i="21"/>
  <c r="C31" i="21"/>
  <c r="B31" i="21"/>
  <c r="D29" i="21"/>
  <c r="D28" i="21"/>
  <c r="D27" i="21"/>
  <c r="I25" i="21"/>
  <c r="H25" i="21"/>
  <c r="C24" i="21"/>
  <c r="B24" i="21"/>
  <c r="J23" i="21"/>
  <c r="D22" i="21"/>
  <c r="D21" i="21"/>
  <c r="D20" i="21"/>
  <c r="I19" i="21"/>
  <c r="H19" i="21"/>
  <c r="J19" i="21" s="1"/>
  <c r="L19" i="21" s="1"/>
  <c r="C17" i="21"/>
  <c r="B17" i="21"/>
  <c r="O16" i="21"/>
  <c r="N16" i="21"/>
  <c r="P16" i="21" s="1"/>
  <c r="R16" i="21" s="1"/>
  <c r="D16" i="21"/>
  <c r="D15" i="21"/>
  <c r="P14" i="21"/>
  <c r="D14" i="21"/>
  <c r="P13" i="21"/>
  <c r="I13" i="21"/>
  <c r="H13" i="21"/>
  <c r="D13" i="21"/>
  <c r="D12" i="21"/>
  <c r="J11" i="21"/>
  <c r="D11" i="21"/>
  <c r="O10" i="21"/>
  <c r="N10" i="21"/>
  <c r="J10" i="21"/>
  <c r="D10" i="21"/>
  <c r="J9" i="21"/>
  <c r="D9" i="21"/>
  <c r="P8" i="21"/>
  <c r="J8" i="21"/>
  <c r="D8" i="21"/>
  <c r="J7" i="21"/>
  <c r="D7" i="21"/>
  <c r="J6" i="21"/>
  <c r="D6" i="21"/>
  <c r="O5" i="21"/>
  <c r="N5" i="21"/>
  <c r="J5" i="21"/>
  <c r="D5" i="21"/>
  <c r="J4" i="21"/>
  <c r="D4" i="21"/>
  <c r="P3" i="21"/>
  <c r="J3" i="21"/>
  <c r="D3" i="21"/>
  <c r="I31" i="20"/>
  <c r="J31" i="20" s="1"/>
  <c r="L31" i="20" s="1"/>
  <c r="H31" i="20"/>
  <c r="C31" i="20"/>
  <c r="B31" i="20"/>
  <c r="D31" i="20" s="1"/>
  <c r="F31" i="20" s="1"/>
  <c r="D29" i="20"/>
  <c r="D28" i="20"/>
  <c r="D27" i="20"/>
  <c r="I25" i="20"/>
  <c r="H25" i="20"/>
  <c r="J25" i="20" s="1"/>
  <c r="L25" i="20" s="1"/>
  <c r="C24" i="20"/>
  <c r="B24" i="20"/>
  <c r="J23" i="20"/>
  <c r="D22" i="20"/>
  <c r="D21" i="20"/>
  <c r="D20" i="20"/>
  <c r="I19" i="20"/>
  <c r="J19" i="20" s="1"/>
  <c r="L19" i="20" s="1"/>
  <c r="H19" i="20"/>
  <c r="C17" i="20"/>
  <c r="B17" i="20"/>
  <c r="O16" i="20"/>
  <c r="N16" i="20"/>
  <c r="P16" i="20" s="1"/>
  <c r="R16" i="20" s="1"/>
  <c r="D16" i="20"/>
  <c r="D15" i="20"/>
  <c r="P14" i="20"/>
  <c r="D14" i="20"/>
  <c r="P13" i="20"/>
  <c r="I13" i="20"/>
  <c r="H13" i="20"/>
  <c r="J13" i="20" s="1"/>
  <c r="L13" i="20" s="1"/>
  <c r="D13" i="20"/>
  <c r="D12" i="20"/>
  <c r="J11" i="20"/>
  <c r="D11" i="20"/>
  <c r="O10" i="20"/>
  <c r="N10" i="20"/>
  <c r="J10" i="20"/>
  <c r="D10" i="20"/>
  <c r="J9" i="20"/>
  <c r="D9" i="20"/>
  <c r="P8" i="20"/>
  <c r="J8" i="20"/>
  <c r="D8" i="20"/>
  <c r="J7" i="20"/>
  <c r="D7" i="20"/>
  <c r="J6" i="20"/>
  <c r="D6" i="20"/>
  <c r="O5" i="20"/>
  <c r="N5" i="20"/>
  <c r="J5" i="20"/>
  <c r="D5" i="20"/>
  <c r="J4" i="20"/>
  <c r="D4" i="20"/>
  <c r="P3" i="20"/>
  <c r="J3" i="20"/>
  <c r="D3" i="20"/>
  <c r="I31" i="19"/>
  <c r="J31" i="19" s="1"/>
  <c r="L31" i="19" s="1"/>
  <c r="H31" i="19"/>
  <c r="C31" i="19"/>
  <c r="B31" i="19"/>
  <c r="D31" i="19" s="1"/>
  <c r="F31" i="19" s="1"/>
  <c r="D29" i="19"/>
  <c r="D28" i="19"/>
  <c r="D27" i="19"/>
  <c r="I25" i="19"/>
  <c r="H25" i="19"/>
  <c r="J25" i="19" s="1"/>
  <c r="L25" i="19" s="1"/>
  <c r="C24" i="19"/>
  <c r="B24" i="19"/>
  <c r="J23" i="19"/>
  <c r="D22" i="19"/>
  <c r="D21" i="19"/>
  <c r="D20" i="19"/>
  <c r="I19" i="19"/>
  <c r="J19" i="19" s="1"/>
  <c r="L19" i="19" s="1"/>
  <c r="H19" i="19"/>
  <c r="C17" i="19"/>
  <c r="B17" i="19"/>
  <c r="O16" i="19"/>
  <c r="N16" i="19"/>
  <c r="P16" i="19" s="1"/>
  <c r="R16" i="19" s="1"/>
  <c r="D16" i="19"/>
  <c r="D15" i="19"/>
  <c r="P14" i="19"/>
  <c r="D14" i="19"/>
  <c r="P13" i="19"/>
  <c r="I13" i="19"/>
  <c r="H13" i="19"/>
  <c r="J13" i="19" s="1"/>
  <c r="L13" i="19" s="1"/>
  <c r="D13" i="19"/>
  <c r="D12" i="19"/>
  <c r="J11" i="19"/>
  <c r="D11" i="19"/>
  <c r="O10" i="19"/>
  <c r="N10" i="19"/>
  <c r="J10" i="19"/>
  <c r="D10" i="19"/>
  <c r="J9" i="19"/>
  <c r="D9" i="19"/>
  <c r="P8" i="19"/>
  <c r="J8" i="19"/>
  <c r="D8" i="19"/>
  <c r="J7" i="19"/>
  <c r="D7" i="19"/>
  <c r="J6" i="19"/>
  <c r="D6" i="19"/>
  <c r="O5" i="19"/>
  <c r="N5" i="19"/>
  <c r="J5" i="19"/>
  <c r="D5" i="19"/>
  <c r="J4" i="19"/>
  <c r="D4" i="19"/>
  <c r="P3" i="19"/>
  <c r="J3" i="19"/>
  <c r="D3" i="19"/>
  <c r="I31" i="18"/>
  <c r="H31" i="18"/>
  <c r="J31" i="18" s="1"/>
  <c r="L31" i="18" s="1"/>
  <c r="C31" i="18"/>
  <c r="B31" i="18"/>
  <c r="D31" i="18" s="1"/>
  <c r="F31" i="18" s="1"/>
  <c r="D29" i="18"/>
  <c r="D28" i="18"/>
  <c r="D27" i="18"/>
  <c r="I25" i="18"/>
  <c r="H25" i="18"/>
  <c r="J25" i="18" s="1"/>
  <c r="L25" i="18" s="1"/>
  <c r="C24" i="18"/>
  <c r="B24" i="18"/>
  <c r="J23" i="18"/>
  <c r="D22" i="18"/>
  <c r="D21" i="18"/>
  <c r="D20" i="18"/>
  <c r="I19" i="18"/>
  <c r="H19" i="18"/>
  <c r="J19" i="18" s="1"/>
  <c r="L19" i="18" s="1"/>
  <c r="C17" i="18"/>
  <c r="B17" i="18"/>
  <c r="P16" i="18"/>
  <c r="R16" i="18" s="1"/>
  <c r="O16" i="18"/>
  <c r="N16" i="18"/>
  <c r="D16" i="18"/>
  <c r="D15" i="18"/>
  <c r="P14" i="18"/>
  <c r="D14" i="18"/>
  <c r="P13" i="18"/>
  <c r="I13" i="18"/>
  <c r="H13" i="18"/>
  <c r="J13" i="18" s="1"/>
  <c r="L13" i="18" s="1"/>
  <c r="D13" i="18"/>
  <c r="D12" i="18"/>
  <c r="J11" i="18"/>
  <c r="D11" i="18"/>
  <c r="O10" i="18"/>
  <c r="N10" i="18"/>
  <c r="J10" i="18"/>
  <c r="D10" i="18"/>
  <c r="J9" i="18"/>
  <c r="D9" i="18"/>
  <c r="P8" i="18"/>
  <c r="J8" i="18"/>
  <c r="D8" i="18"/>
  <c r="J7" i="18"/>
  <c r="D7" i="18"/>
  <c r="J6" i="18"/>
  <c r="D6" i="18"/>
  <c r="O5" i="18"/>
  <c r="N5" i="18"/>
  <c r="J5" i="18"/>
  <c r="D5" i="18"/>
  <c r="J4" i="18"/>
  <c r="D4" i="18"/>
  <c r="P3" i="18"/>
  <c r="J3" i="18"/>
  <c r="D3" i="18"/>
  <c r="L19" i="16"/>
  <c r="L31" i="16"/>
  <c r="L25" i="16"/>
  <c r="F31" i="16"/>
  <c r="R16" i="16"/>
  <c r="H31" i="17"/>
  <c r="G31" i="17"/>
  <c r="I31" i="17" s="1"/>
  <c r="K31" i="17" s="1"/>
  <c r="B31" i="17"/>
  <c r="A31" i="17"/>
  <c r="C31" i="17" s="1"/>
  <c r="E31" i="17" s="1"/>
  <c r="C29" i="17"/>
  <c r="C28" i="17"/>
  <c r="C27" i="17"/>
  <c r="H25" i="17"/>
  <c r="G25" i="17"/>
  <c r="I25" i="17" s="1"/>
  <c r="K25" i="17" s="1"/>
  <c r="B24" i="17"/>
  <c r="A24" i="17"/>
  <c r="C24" i="17" s="1"/>
  <c r="E24" i="17" s="1"/>
  <c r="I23" i="17"/>
  <c r="C22" i="17"/>
  <c r="C21" i="17"/>
  <c r="C20" i="17"/>
  <c r="H19" i="17"/>
  <c r="G19" i="17"/>
  <c r="B17" i="17"/>
  <c r="A17" i="17"/>
  <c r="N16" i="17"/>
  <c r="M16" i="17"/>
  <c r="C16" i="17"/>
  <c r="C15" i="17"/>
  <c r="O14" i="17"/>
  <c r="C14" i="17"/>
  <c r="O13" i="17"/>
  <c r="H13" i="17"/>
  <c r="G13" i="17"/>
  <c r="C13" i="17"/>
  <c r="C12" i="17"/>
  <c r="I11" i="17"/>
  <c r="C11" i="17"/>
  <c r="N10" i="17"/>
  <c r="M10" i="17"/>
  <c r="I10" i="17"/>
  <c r="C10" i="17"/>
  <c r="I9" i="17"/>
  <c r="C9" i="17"/>
  <c r="O8" i="17"/>
  <c r="I8" i="17"/>
  <c r="C8" i="17"/>
  <c r="I7" i="17"/>
  <c r="C7" i="17"/>
  <c r="I6" i="17"/>
  <c r="C6" i="17"/>
  <c r="N5" i="17"/>
  <c r="M5" i="17"/>
  <c r="I5" i="17"/>
  <c r="C5" i="17"/>
  <c r="I4" i="17"/>
  <c r="C4" i="17"/>
  <c r="O3" i="17"/>
  <c r="I3" i="17"/>
  <c r="C3" i="17"/>
  <c r="P5" i="19" l="1"/>
  <c r="R5" i="19" s="1"/>
  <c r="J31" i="23"/>
  <c r="L31" i="23" s="1"/>
  <c r="J13" i="23"/>
  <c r="L13" i="23" s="1"/>
  <c r="D31" i="24"/>
  <c r="F31" i="24" s="1"/>
  <c r="C33" i="2"/>
  <c r="D31" i="23"/>
  <c r="F31" i="23" s="1"/>
  <c r="P5" i="18"/>
  <c r="R5" i="18" s="1"/>
  <c r="D24" i="18"/>
  <c r="F24" i="18" s="1"/>
  <c r="P10" i="24"/>
  <c r="R10" i="24" s="1"/>
  <c r="D24" i="24"/>
  <c r="D17" i="24"/>
  <c r="J19" i="25"/>
  <c r="L19" i="25" s="1"/>
  <c r="O16" i="22"/>
  <c r="Q16" i="22" s="1"/>
  <c r="P10" i="19"/>
  <c r="R10" i="19" s="1"/>
  <c r="D17" i="19"/>
  <c r="F17" i="19" s="1"/>
  <c r="P10" i="20"/>
  <c r="R10" i="20" s="1"/>
  <c r="P5" i="20"/>
  <c r="R5" i="20" s="1"/>
  <c r="D24" i="20"/>
  <c r="F24" i="20" s="1"/>
  <c r="T19" i="10"/>
  <c r="P10" i="26"/>
  <c r="R10" i="26" s="1"/>
  <c r="J25" i="26"/>
  <c r="L25" i="26" s="1"/>
  <c r="D24" i="26"/>
  <c r="F24" i="26" s="1"/>
  <c r="D17" i="26"/>
  <c r="F17" i="26" s="1"/>
  <c r="D17" i="25"/>
  <c r="P16" i="25"/>
  <c r="R16" i="25" s="1"/>
  <c r="P10" i="25"/>
  <c r="R10" i="25" s="1"/>
  <c r="P5" i="25"/>
  <c r="J25" i="25"/>
  <c r="L25" i="25" s="1"/>
  <c r="J13" i="25"/>
  <c r="D24" i="25"/>
  <c r="F24" i="25" s="1"/>
  <c r="P5" i="24"/>
  <c r="R5" i="24" s="1"/>
  <c r="D17" i="23"/>
  <c r="F17" i="23" s="1"/>
  <c r="I19" i="22"/>
  <c r="K19" i="22" s="1"/>
  <c r="I29" i="22"/>
  <c r="K29" i="22" s="1"/>
  <c r="I25" i="22"/>
  <c r="K25" i="22" s="1"/>
  <c r="C29" i="22"/>
  <c r="E29" i="22" s="1"/>
  <c r="J25" i="21"/>
  <c r="L25" i="21" s="1"/>
  <c r="J31" i="21"/>
  <c r="L31" i="21" s="1"/>
  <c r="D17" i="21"/>
  <c r="F17" i="21" s="1"/>
  <c r="I15" i="2"/>
  <c r="P5" i="21"/>
  <c r="R5" i="21" s="1"/>
  <c r="D31" i="21"/>
  <c r="F31" i="21" s="1"/>
  <c r="P10" i="21"/>
  <c r="R10" i="21" s="1"/>
  <c r="J13" i="21"/>
  <c r="L13" i="21" s="1"/>
  <c r="D24" i="21"/>
  <c r="O5" i="22"/>
  <c r="D17" i="20"/>
  <c r="F17" i="20" s="1"/>
  <c r="I13" i="22"/>
  <c r="C17" i="22"/>
  <c r="C23" i="22"/>
  <c r="D24" i="19"/>
  <c r="F24" i="19" s="1"/>
  <c r="P10" i="18"/>
  <c r="R10" i="18" s="1"/>
  <c r="D17" i="18"/>
  <c r="F17" i="18" s="1"/>
  <c r="I13" i="17"/>
  <c r="K13" i="17" s="1"/>
  <c r="I19" i="17"/>
  <c r="K19" i="17" s="1"/>
  <c r="O10" i="17"/>
  <c r="Q10" i="17" s="1"/>
  <c r="O5" i="17"/>
  <c r="Q5" i="17" s="1"/>
  <c r="C17" i="17"/>
  <c r="E17" i="17" s="1"/>
  <c r="T15" i="1"/>
  <c r="O16" i="17"/>
  <c r="Q16" i="17" s="1"/>
  <c r="F12" i="9"/>
  <c r="O5" i="16"/>
  <c r="P3" i="16"/>
  <c r="N5" i="16"/>
  <c r="P13" i="16"/>
  <c r="P14" i="16"/>
  <c r="H10" i="2"/>
  <c r="G10" i="2"/>
  <c r="F10" i="2"/>
  <c r="E10" i="2"/>
  <c r="J23" i="16"/>
  <c r="P8" i="16"/>
  <c r="J4" i="16"/>
  <c r="J5" i="16"/>
  <c r="J6" i="16"/>
  <c r="J7" i="16"/>
  <c r="J8" i="16"/>
  <c r="J9" i="16"/>
  <c r="J10" i="16"/>
  <c r="J11" i="16"/>
  <c r="J3" i="16"/>
  <c r="D28" i="16"/>
  <c r="D29" i="16"/>
  <c r="D27" i="16"/>
  <c r="D21" i="16"/>
  <c r="D22" i="16"/>
  <c r="D20" i="16"/>
  <c r="I31" i="16"/>
  <c r="I25" i="16"/>
  <c r="I19" i="16"/>
  <c r="C31" i="16"/>
  <c r="C24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3" i="16"/>
  <c r="O10" i="16"/>
  <c r="O16" i="16"/>
  <c r="I13" i="16"/>
  <c r="C17" i="16"/>
  <c r="N10" i="16"/>
  <c r="N16" i="16"/>
  <c r="B31" i="16"/>
  <c r="H31" i="16"/>
  <c r="H25" i="16"/>
  <c r="B24" i="16"/>
  <c r="H19" i="16"/>
  <c r="B17" i="16"/>
  <c r="H13" i="16"/>
  <c r="B42" i="14"/>
  <c r="F37" i="14"/>
  <c r="B37" i="14"/>
  <c r="B32" i="14"/>
  <c r="F31" i="14"/>
  <c r="F25" i="14"/>
  <c r="B25" i="14"/>
  <c r="F19" i="14"/>
  <c r="B18" i="14"/>
  <c r="F13" i="14"/>
  <c r="B42" i="13"/>
  <c r="F37" i="13"/>
  <c r="B37" i="13"/>
  <c r="B32" i="13"/>
  <c r="F31" i="13"/>
  <c r="F25" i="13"/>
  <c r="B25" i="13"/>
  <c r="F19" i="13"/>
  <c r="B18" i="13"/>
  <c r="F13" i="13"/>
  <c r="I5" i="2"/>
  <c r="F8" i="9"/>
  <c r="C6" i="2"/>
  <c r="F14" i="12"/>
  <c r="B19" i="12"/>
  <c r="C45" i="12" s="1"/>
  <c r="F20" i="12"/>
  <c r="B26" i="12"/>
  <c r="F26" i="12"/>
  <c r="F32" i="12"/>
  <c r="B33" i="12"/>
  <c r="B38" i="12"/>
  <c r="F38" i="12"/>
  <c r="B43" i="12"/>
  <c r="M19" i="22" l="1"/>
  <c r="F17" i="24"/>
  <c r="N19" i="24"/>
  <c r="F17" i="25"/>
  <c r="N19" i="25"/>
  <c r="L13" i="25"/>
  <c r="E23" i="22"/>
  <c r="Q19" i="18"/>
  <c r="F24" i="24"/>
  <c r="Q19" i="19"/>
  <c r="Q19" i="20"/>
  <c r="K19" i="10"/>
  <c r="M19" i="10"/>
  <c r="G19" i="10"/>
  <c r="J19" i="10"/>
  <c r="N19" i="10"/>
  <c r="H19" i="10"/>
  <c r="E19" i="10"/>
  <c r="F19" i="10"/>
  <c r="I19" i="10"/>
  <c r="L19" i="10"/>
  <c r="O19" i="10"/>
  <c r="T10" i="1"/>
  <c r="X7" i="10" s="1"/>
  <c r="D29" i="1"/>
  <c r="Q19" i="26"/>
  <c r="R5" i="25"/>
  <c r="Q19" i="23"/>
  <c r="E17" i="22"/>
  <c r="Q5" i="22"/>
  <c r="K13" i="22"/>
  <c r="O19" i="21"/>
  <c r="F24" i="21"/>
  <c r="O19" i="17"/>
  <c r="P5" i="16"/>
  <c r="R5" i="16" s="1"/>
  <c r="P16" i="16"/>
  <c r="J25" i="16"/>
  <c r="J31" i="16"/>
  <c r="P10" i="16"/>
  <c r="R10" i="16" s="1"/>
  <c r="D24" i="16"/>
  <c r="F24" i="16" s="1"/>
  <c r="D17" i="16"/>
  <c r="Q19" i="16" s="1"/>
  <c r="J19" i="16"/>
  <c r="J13" i="16"/>
  <c r="L13" i="16" s="1"/>
  <c r="D31" i="16"/>
  <c r="C44" i="14"/>
  <c r="C44" i="13"/>
  <c r="F14" i="11"/>
  <c r="B19" i="11"/>
  <c r="F20" i="11"/>
  <c r="B26" i="11"/>
  <c r="F26" i="11"/>
  <c r="F32" i="11"/>
  <c r="B33" i="11"/>
  <c r="B38" i="11"/>
  <c r="F38" i="11"/>
  <c r="B43" i="11"/>
  <c r="C45" i="11" l="1"/>
  <c r="F17" i="16"/>
  <c r="P19" i="10"/>
  <c r="C28" i="9"/>
  <c r="D19" i="10"/>
  <c r="C19" i="10"/>
  <c r="H29" i="1"/>
  <c r="F29" i="1"/>
  <c r="B19" i="10" l="1"/>
  <c r="X2" i="10"/>
  <c r="F28" i="9"/>
  <c r="E28" i="9"/>
  <c r="D29" i="9"/>
  <c r="D28" i="3"/>
  <c r="G26" i="2"/>
  <c r="F26" i="2"/>
  <c r="E26" i="2"/>
  <c r="C26" i="2"/>
  <c r="E19" i="7"/>
  <c r="S26" i="1"/>
  <c r="R26" i="1"/>
  <c r="P26" i="1"/>
  <c r="O26" i="1"/>
  <c r="N26" i="1"/>
  <c r="M26" i="1"/>
  <c r="L26" i="1"/>
  <c r="K26" i="1"/>
  <c r="J26" i="1"/>
  <c r="E26" i="1"/>
  <c r="T29" i="1" l="1"/>
  <c r="G22" i="9"/>
  <c r="E20" i="6"/>
  <c r="I20" i="2"/>
  <c r="I19" i="2"/>
  <c r="G21" i="9"/>
  <c r="E19" i="6"/>
  <c r="G20" i="9"/>
  <c r="E18" i="6"/>
  <c r="I18" i="2"/>
  <c r="I17" i="2"/>
  <c r="G19" i="9"/>
  <c r="E17" i="6"/>
  <c r="I12" i="2"/>
  <c r="I10" i="2"/>
  <c r="I9" i="2"/>
  <c r="I8" i="2"/>
  <c r="I7" i="2"/>
  <c r="I6" i="2"/>
  <c r="G8" i="9"/>
  <c r="G9" i="9"/>
  <c r="G10" i="9"/>
  <c r="G11" i="9"/>
  <c r="G12" i="9"/>
  <c r="G13" i="9"/>
  <c r="G14" i="9"/>
  <c r="G15" i="9"/>
  <c r="G7" i="9"/>
  <c r="G17" i="9"/>
  <c r="G18" i="9"/>
  <c r="G16" i="9"/>
  <c r="E16" i="6"/>
  <c r="I16" i="2"/>
  <c r="F8" i="7"/>
  <c r="F9" i="7"/>
  <c r="F10" i="7"/>
  <c r="F11" i="7"/>
  <c r="F12" i="7"/>
  <c r="F13" i="7"/>
  <c r="F14" i="7"/>
  <c r="F15" i="7"/>
  <c r="F16" i="7"/>
  <c r="F17" i="7"/>
  <c r="F18" i="7"/>
  <c r="F7" i="7"/>
  <c r="E15" i="6"/>
  <c r="E14" i="6"/>
  <c r="E15" i="3"/>
  <c r="I14" i="2"/>
  <c r="T14" i="1"/>
  <c r="X11" i="10" s="1"/>
  <c r="E13" i="6"/>
  <c r="E14" i="3"/>
  <c r="I13" i="2"/>
  <c r="E12" i="6"/>
  <c r="E13" i="3"/>
  <c r="I11" i="2"/>
  <c r="E11" i="6"/>
  <c r="E12" i="3"/>
  <c r="E10" i="6"/>
  <c r="E11" i="3"/>
  <c r="E6" i="6"/>
  <c r="E7" i="6"/>
  <c r="E8" i="6"/>
  <c r="E9" i="6"/>
  <c r="E5" i="6"/>
  <c r="E7" i="3"/>
  <c r="E8" i="3"/>
  <c r="E9" i="3"/>
  <c r="E10" i="3"/>
  <c r="E6" i="3"/>
  <c r="R19" i="10" s="1"/>
  <c r="T9" i="1"/>
  <c r="T23" i="1"/>
  <c r="T24" i="1"/>
  <c r="T27" i="1"/>
  <c r="T28" i="1"/>
  <c r="T30" i="1"/>
  <c r="T21" i="1"/>
  <c r="T32" i="1"/>
  <c r="T33" i="1"/>
  <c r="T34" i="1"/>
  <c r="T35" i="1"/>
  <c r="T36" i="1"/>
  <c r="T37" i="1"/>
  <c r="T38" i="1"/>
  <c r="T39" i="1"/>
  <c r="T40" i="1"/>
  <c r="T41" i="1"/>
  <c r="T42" i="1"/>
  <c r="T43" i="1"/>
  <c r="T6" i="1"/>
  <c r="T7" i="1"/>
  <c r="X4" i="10" s="1"/>
  <c r="T11" i="1"/>
  <c r="X8" i="10" s="1"/>
  <c r="T12" i="1"/>
  <c r="X9" i="10" s="1"/>
  <c r="T13" i="1"/>
  <c r="X10" i="10" s="1"/>
  <c r="T16" i="1"/>
  <c r="T17" i="1"/>
  <c r="X14" i="10" s="1"/>
  <c r="T18" i="1"/>
  <c r="X15" i="10" s="1"/>
  <c r="T19" i="1"/>
  <c r="X16" i="10" s="1"/>
  <c r="T22" i="1"/>
  <c r="T5" i="1"/>
  <c r="S19" i="10" l="1"/>
  <c r="I26" i="2"/>
  <c r="F19" i="7"/>
  <c r="X6" i="10"/>
  <c r="V19" i="10"/>
  <c r="Q19" i="10"/>
  <c r="X3" i="10"/>
  <c r="X5" i="10"/>
  <c r="T20" i="1"/>
  <c r="T31" i="1"/>
  <c r="T26" i="1"/>
  <c r="U19" i="10" l="1"/>
  <c r="X19" i="10"/>
</calcChain>
</file>

<file path=xl/sharedStrings.xml><?xml version="1.0" encoding="utf-8"?>
<sst xmlns="http://schemas.openxmlformats.org/spreadsheetml/2006/main" count="2699" uniqueCount="228">
  <si>
    <t>Collection Period</t>
  </si>
  <si>
    <t>Check #</t>
  </si>
  <si>
    <t>Interest</t>
  </si>
  <si>
    <t>County</t>
  </si>
  <si>
    <t>Indig Vet</t>
  </si>
  <si>
    <t>Drains</t>
  </si>
  <si>
    <t>Zoo</t>
  </si>
  <si>
    <t>Farm Prev</t>
  </si>
  <si>
    <t>PubTrsp</t>
  </si>
  <si>
    <t>JuvJust</t>
  </si>
  <si>
    <t>Health</t>
  </si>
  <si>
    <t>Animal Ctl</t>
  </si>
  <si>
    <t>Jail Just</t>
  </si>
  <si>
    <t>Parks/Trl</t>
  </si>
  <si>
    <t>Set</t>
  </si>
  <si>
    <t>Elder Care</t>
  </si>
  <si>
    <t>IFT Distribution</t>
  </si>
  <si>
    <t>DDA Capture</t>
  </si>
  <si>
    <t>Vevay</t>
  </si>
  <si>
    <t>Admin</t>
  </si>
  <si>
    <t>Eden</t>
  </si>
  <si>
    <t>Lone Oak</t>
  </si>
  <si>
    <t>Bullen</t>
  </si>
  <si>
    <t>Total to Collect</t>
  </si>
  <si>
    <t xml:space="preserve"> </t>
  </si>
  <si>
    <t>Final Tax Balance</t>
  </si>
  <si>
    <t>Final Check</t>
  </si>
  <si>
    <t>Delinquent Real Tax</t>
  </si>
  <si>
    <t>Personal Property all Paid</t>
  </si>
  <si>
    <t>Delinquent BLL</t>
  </si>
  <si>
    <t>Admin Fee</t>
  </si>
  <si>
    <t>3% Penalty</t>
  </si>
  <si>
    <t>O/S Account</t>
  </si>
  <si>
    <t>Dansville Set</t>
  </si>
  <si>
    <t>LCC</t>
  </si>
  <si>
    <t>Distribution</t>
  </si>
  <si>
    <t>Airport</t>
  </si>
  <si>
    <t>Library</t>
  </si>
  <si>
    <t>Ingham Intermediate</t>
  </si>
  <si>
    <t>IFT State Capture</t>
  </si>
  <si>
    <t>Delinquent Real Taxes</t>
  </si>
  <si>
    <t>Dansville Oper.</t>
  </si>
  <si>
    <t>Dansville Debt</t>
  </si>
  <si>
    <t>Dansville Sinking</t>
  </si>
  <si>
    <t>Plus Special Acts</t>
  </si>
  <si>
    <t>Dansville Set Fee</t>
  </si>
  <si>
    <t>Mason Oper</t>
  </si>
  <si>
    <t>Mason Debt</t>
  </si>
  <si>
    <t>Mason Sinking</t>
  </si>
  <si>
    <t xml:space="preserve">       Plus Special Acts</t>
  </si>
  <si>
    <t>Total</t>
  </si>
  <si>
    <t>TOTAL</t>
  </si>
  <si>
    <t>Interest Total</t>
  </si>
  <si>
    <t>IFT Paid to State</t>
  </si>
  <si>
    <t>HI FI Interest Total</t>
  </si>
  <si>
    <t>Dansville SET</t>
  </si>
  <si>
    <t>Disbursement Dates</t>
  </si>
  <si>
    <t>Total to Collect + Special Acts</t>
  </si>
  <si>
    <t>Distribution Dates</t>
  </si>
  <si>
    <t>TOTAL DISBURSEMENT</t>
  </si>
  <si>
    <t>TOTAL CHECK</t>
  </si>
  <si>
    <t>703-000-275-000</t>
  </si>
  <si>
    <t>Operating</t>
  </si>
  <si>
    <t>Refund or Overpayment</t>
  </si>
  <si>
    <t>00447</t>
  </si>
  <si>
    <t>Lansing Com College</t>
  </si>
  <si>
    <t xml:space="preserve">TOTAL CHECK </t>
  </si>
  <si>
    <t>234.000</t>
  </si>
  <si>
    <t>222.001</t>
  </si>
  <si>
    <t>IFT SET</t>
  </si>
  <si>
    <t>00359</t>
  </si>
  <si>
    <t xml:space="preserve">Ingham Intermediate </t>
  </si>
  <si>
    <t>01379</t>
  </si>
  <si>
    <t>STATE OF MICHIGAN</t>
  </si>
  <si>
    <t>225.006</t>
  </si>
  <si>
    <t>Sinking</t>
  </si>
  <si>
    <t>225.005</t>
  </si>
  <si>
    <t>Debt</t>
  </si>
  <si>
    <t>222.011</t>
  </si>
  <si>
    <t>225.004</t>
  </si>
  <si>
    <t>01362</t>
  </si>
  <si>
    <t>Airport Authority</t>
  </si>
  <si>
    <t>00180</t>
  </si>
  <si>
    <t>Dansville Schools</t>
  </si>
  <si>
    <t xml:space="preserve">  </t>
  </si>
  <si>
    <t>225.003</t>
  </si>
  <si>
    <t>Sink</t>
  </si>
  <si>
    <t>225.002</t>
  </si>
  <si>
    <t>01361</t>
  </si>
  <si>
    <t>225.001</t>
  </si>
  <si>
    <t>00590</t>
  </si>
  <si>
    <t>Mason Public Schools</t>
  </si>
  <si>
    <t>DDA</t>
  </si>
  <si>
    <t>222.016</t>
  </si>
  <si>
    <t>00191</t>
  </si>
  <si>
    <t xml:space="preserve">  DDA  </t>
  </si>
  <si>
    <t>222.013</t>
  </si>
  <si>
    <t>Parks/Trails</t>
  </si>
  <si>
    <t>222.015</t>
  </si>
  <si>
    <t>Jail Justice</t>
  </si>
  <si>
    <t>222.014</t>
  </si>
  <si>
    <t>Animal Cont</t>
  </si>
  <si>
    <t>222.012</t>
  </si>
  <si>
    <t>Health Serv</t>
  </si>
  <si>
    <t>PTA Penalty</t>
  </si>
  <si>
    <t>222.010</t>
  </si>
  <si>
    <t>Juvenile Just</t>
  </si>
  <si>
    <t>Set Dans College Fee</t>
  </si>
  <si>
    <t>222.009</t>
  </si>
  <si>
    <t>911 Systems</t>
  </si>
  <si>
    <t>Hi-Fi Int Stmt</t>
  </si>
  <si>
    <t>222.008</t>
  </si>
  <si>
    <t>Public Trans</t>
  </si>
  <si>
    <t>222.004</t>
  </si>
  <si>
    <t>Farm Pres</t>
  </si>
  <si>
    <t>222.002</t>
  </si>
  <si>
    <t>222.003</t>
  </si>
  <si>
    <t>Penalty</t>
  </si>
  <si>
    <t>222.005</t>
  </si>
  <si>
    <t>SET</t>
  </si>
  <si>
    <t>Tax</t>
  </si>
  <si>
    <t>222.000</t>
  </si>
  <si>
    <t>Vendor Code 00346</t>
  </si>
  <si>
    <t>00870</t>
  </si>
  <si>
    <t>Vevay Twp</t>
  </si>
  <si>
    <t xml:space="preserve">Ingham County Treasurer </t>
  </si>
  <si>
    <t>703-000-001.000 thru 703-000-699.101</t>
  </si>
  <si>
    <t>228.001</t>
  </si>
  <si>
    <t>July 1 - 15</t>
  </si>
  <si>
    <t>July 16 - 31</t>
  </si>
  <si>
    <t>Dansville</t>
  </si>
  <si>
    <t xml:space="preserve">ISD </t>
  </si>
  <si>
    <t>Mason</t>
  </si>
  <si>
    <t>August 1 - 15</t>
  </si>
  <si>
    <t>TOTALS</t>
  </si>
  <si>
    <t>Animal Control</t>
  </si>
  <si>
    <t>Farm Preservation</t>
  </si>
  <si>
    <t>Parks&amp;Trail</t>
  </si>
  <si>
    <r>
      <t>Qualified Forest Program -</t>
    </r>
    <r>
      <rPr>
        <b/>
        <i/>
        <sz val="9"/>
        <color theme="1"/>
        <rFont val="Calibri"/>
        <family val="2"/>
        <scheme val="minor"/>
      </rPr>
      <t xml:space="preserve"> Vendor Code 1431</t>
    </r>
  </si>
  <si>
    <t>IFT SET -1379</t>
  </si>
  <si>
    <t>Qualified Forest Progr</t>
  </si>
  <si>
    <t>Vendor 346</t>
  </si>
  <si>
    <t>Sept 1 - 15</t>
  </si>
  <si>
    <t>Sept 16 - 30</t>
  </si>
  <si>
    <t>Lansing Community College</t>
  </si>
  <si>
    <t>Qualified Forest 1431</t>
  </si>
  <si>
    <t>IFT - 01379</t>
  </si>
  <si>
    <t xml:space="preserve">Tax </t>
  </si>
  <si>
    <t>Qualified Forest Prog</t>
  </si>
  <si>
    <t>Oct 1 - 15</t>
  </si>
  <si>
    <t>Oct 16 - 31</t>
  </si>
  <si>
    <t>Date</t>
  </si>
  <si>
    <t>over</t>
  </si>
  <si>
    <t>Ingham ISD</t>
  </si>
  <si>
    <t>Commercial Int Stmt</t>
  </si>
  <si>
    <t>Commercial Tax Interest</t>
  </si>
  <si>
    <t>SET Dans College Fee</t>
  </si>
  <si>
    <t>Nov 1 - 15</t>
  </si>
  <si>
    <t>Nov 16 - 30</t>
  </si>
  <si>
    <t>Dec 1 - 15</t>
  </si>
  <si>
    <t>Dec 16 - 31</t>
  </si>
  <si>
    <t>Tax Interest</t>
  </si>
  <si>
    <t>Overage</t>
  </si>
  <si>
    <t>Refunded</t>
  </si>
  <si>
    <t>Jan 1 - 15</t>
  </si>
  <si>
    <t>Jan 16 - 31</t>
  </si>
  <si>
    <t>Feb 1-15</t>
  </si>
  <si>
    <t>OVER</t>
  </si>
  <si>
    <t xml:space="preserve">IFT </t>
  </si>
  <si>
    <t>228.000</t>
  </si>
  <si>
    <t>State of Michigan</t>
  </si>
  <si>
    <t>August 1 - 15, 2023</t>
  </si>
  <si>
    <t>August 16 - 31, 2023</t>
  </si>
  <si>
    <t>July 1 - 15, 2023</t>
  </si>
  <si>
    <t>July 16 - 31, 2023</t>
  </si>
  <si>
    <t>August 16 -31</t>
  </si>
  <si>
    <t>September 1 - 15, 2023</t>
  </si>
  <si>
    <t>Total Disbursement</t>
  </si>
  <si>
    <t>Ck #7413</t>
  </si>
  <si>
    <t>OVER PAYMENT</t>
  </si>
  <si>
    <t>Nov14</t>
  </si>
  <si>
    <t>DDA Capture Dec 16 - 31, 2023</t>
  </si>
  <si>
    <t>Over/Short</t>
  </si>
  <si>
    <t>HI FI Int/Penalty/Over-Short</t>
  </si>
  <si>
    <t>Personal Property Paid</t>
  </si>
  <si>
    <t>February  1 - 15, 2025</t>
  </si>
  <si>
    <t>March 1 - 31, 2025</t>
  </si>
  <si>
    <t>January 16 - 31, 2025</t>
  </si>
  <si>
    <t>Jan 1 - 15, 2025</t>
  </si>
  <si>
    <t>December 16 - 31,2024</t>
  </si>
  <si>
    <t>December 1 - 15, 2024</t>
  </si>
  <si>
    <t>November 16 - 30, 2024</t>
  </si>
  <si>
    <t>Feb 16 - 28, 2025</t>
  </si>
  <si>
    <t>November 1 - 15, 2024</t>
  </si>
  <si>
    <t>Oct 16 - 31, 2024</t>
  </si>
  <si>
    <t>Oct 1 - 15, 2024</t>
  </si>
  <si>
    <t>Sept 16 - 30, 2024</t>
  </si>
  <si>
    <t>Sept 1 - 15, 2024</t>
  </si>
  <si>
    <t>August 16 - 31, 2024</t>
  </si>
  <si>
    <t>July 16 - July 31, 2024</t>
  </si>
  <si>
    <t>July 1 - July 15, 2024</t>
  </si>
  <si>
    <t>July 1 - 15, 2024</t>
  </si>
  <si>
    <t>July 16 - 31, 2024</t>
  </si>
  <si>
    <t>August 1 - 15, 2024</t>
  </si>
  <si>
    <t>August 16 - 31 , 2024</t>
  </si>
  <si>
    <t>September 1 -15, 2024</t>
  </si>
  <si>
    <t>September 16 - 30, 2024</t>
  </si>
  <si>
    <t>October 1 - 15, 2024</t>
  </si>
  <si>
    <t>October 16 - 31, 2024</t>
  </si>
  <si>
    <t>December 16 - 31, 2024</t>
  </si>
  <si>
    <t>Jan 16 - 31, 2025</t>
  </si>
  <si>
    <t>Feb. 1 - 15, 2025</t>
  </si>
  <si>
    <t>Feb. 16 - 29, 2025</t>
  </si>
  <si>
    <t>Dec 1 - 15, 2024</t>
  </si>
  <si>
    <t>Dec 16 - 31, 2024</t>
  </si>
  <si>
    <t>Feb. 16 -28, 2025</t>
  </si>
  <si>
    <t>August 1- 15, 2024</t>
  </si>
  <si>
    <t>July 1 -15, 2024</t>
  </si>
  <si>
    <t>August 1 -15, 2024</t>
  </si>
  <si>
    <t>September 1 - 15, 2024</t>
  </si>
  <si>
    <t>November 1 -15, 2024</t>
  </si>
  <si>
    <t>Feb. 16 - 28, 2025</t>
  </si>
  <si>
    <t>December 16-31, 2024</t>
  </si>
  <si>
    <t>January 1 - 15, 2025</t>
  </si>
  <si>
    <t>October 1 -15, 2024</t>
  </si>
  <si>
    <t>October 16 -31, 2024</t>
  </si>
  <si>
    <t>November 1- 15, 20234</t>
  </si>
  <si>
    <t>Feb 16 - 28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</si>
</sst>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[$-409]mmmm\ d\,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7">
    <xf numFmtId="0" fontId="0" fillId="0" borderId="0" xfId="0"/>
    <xf numFmtId="4" fontId="0" fillId="0" borderId="0" xfId="0" applyNumberFormat="1"/>
    <xf numFmtId="39" fontId="0" fillId="0" borderId="0" xfId="0" applyNumberFormat="1"/>
    <xf numFmtId="0" fontId="0" fillId="0" borderId="3" xfId="0" applyBorder="1"/>
    <xf numFmtId="3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4" fontId="0" fillId="0" borderId="0" xfId="1" applyFont="1" applyFill="1"/>
    <xf numFmtId="0" fontId="0" fillId="0" borderId="3" xfId="0" applyBorder="1" applyAlignment="1">
      <alignment horizontal="center" vertical="center"/>
    </xf>
    <xf numFmtId="39" fontId="0" fillId="0" borderId="3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9" xfId="0" applyBorder="1"/>
    <xf numFmtId="39" fontId="0" fillId="0" borderId="7" xfId="0" applyNumberFormat="1" applyBorder="1" applyAlignment="1">
      <alignment horizontal="center"/>
    </xf>
    <xf numFmtId="39" fontId="0" fillId="0" borderId="7" xfId="0" applyNumberForma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39" fontId="0" fillId="0" borderId="7" xfId="0" applyNumberFormat="1" applyBorder="1"/>
    <xf numFmtId="4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39" fontId="2" fillId="3" borderId="8" xfId="0" applyNumberFormat="1" applyFont="1" applyFill="1" applyBorder="1" applyAlignment="1">
      <alignment horizontal="center"/>
    </xf>
    <xf numFmtId="37" fontId="2" fillId="3" borderId="8" xfId="0" applyNumberFormat="1" applyFont="1" applyFill="1" applyBorder="1" applyAlignment="1">
      <alignment horizontal="center"/>
    </xf>
    <xf numFmtId="39" fontId="2" fillId="3" borderId="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39" fontId="0" fillId="0" borderId="1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39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/>
    </xf>
    <xf numFmtId="0" fontId="2" fillId="3" borderId="4" xfId="0" applyFont="1" applyFill="1" applyBorder="1"/>
    <xf numFmtId="0" fontId="2" fillId="3" borderId="8" xfId="0" applyFont="1" applyFill="1" applyBorder="1"/>
    <xf numFmtId="14" fontId="0" fillId="0" borderId="3" xfId="0" applyNumberForma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9" fontId="2" fillId="3" borderId="4" xfId="0" applyNumberFormat="1" applyFont="1" applyFill="1" applyBorder="1" applyAlignment="1">
      <alignment horizontal="center" vertical="center"/>
    </xf>
    <xf numFmtId="39" fontId="2" fillId="3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9" fontId="2" fillId="3" borderId="8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9" fontId="0" fillId="2" borderId="11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4" fontId="0" fillId="2" borderId="12" xfId="1" applyFont="1" applyFill="1" applyBorder="1" applyAlignment="1">
      <alignment horizontal="center" vertical="center"/>
    </xf>
    <xf numFmtId="39" fontId="0" fillId="2" borderId="12" xfId="0" applyNumberForma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0" fillId="2" borderId="11" xfId="1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39" fontId="0" fillId="0" borderId="6" xfId="0" applyNumberFormat="1" applyBorder="1" applyAlignment="1">
      <alignment horizontal="center" vertical="center"/>
    </xf>
    <xf numFmtId="39" fontId="0" fillId="0" borderId="2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/>
    </xf>
    <xf numFmtId="44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9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64" fontId="0" fillId="4" borderId="17" xfId="0" applyNumberForma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39" fontId="0" fillId="4" borderId="17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39" fontId="0" fillId="4" borderId="19" xfId="0" applyNumberForma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39" fontId="0" fillId="4" borderId="21" xfId="0" applyNumberFormat="1" applyFill="1" applyBorder="1" applyAlignment="1">
      <alignment horizontal="center" vertical="center"/>
    </xf>
    <xf numFmtId="39" fontId="0" fillId="4" borderId="18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64" fontId="0" fillId="0" borderId="3" xfId="1" applyNumberFormat="1" applyFont="1" applyFill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/>
    <xf numFmtId="44" fontId="0" fillId="0" borderId="1" xfId="1" applyFont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49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49" fontId="0" fillId="5" borderId="18" xfId="0" applyNumberForma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5" borderId="25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26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49" fontId="4" fillId="5" borderId="17" xfId="0" applyNumberFormat="1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5" borderId="29" xfId="0" applyNumberFormat="1" applyFill="1" applyBorder="1" applyAlignment="1">
      <alignment horizontal="center"/>
    </xf>
    <xf numFmtId="49" fontId="4" fillId="5" borderId="30" xfId="0" applyNumberFormat="1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49" fontId="0" fillId="0" borderId="7" xfId="0" applyNumberFormat="1" applyBorder="1" applyAlignment="1">
      <alignment horizontal="center" wrapText="1"/>
    </xf>
    <xf numFmtId="0" fontId="0" fillId="5" borderId="32" xfId="0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5" borderId="33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34" xfId="0" applyFill="1" applyBorder="1" applyAlignment="1">
      <alignment horizontal="center"/>
    </xf>
    <xf numFmtId="49" fontId="0" fillId="5" borderId="35" xfId="0" applyNumberForma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49" fontId="0" fillId="0" borderId="40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41" xfId="0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7" fontId="0" fillId="0" borderId="7" xfId="1" applyNumberFormat="1" applyFont="1" applyBorder="1" applyAlignment="1">
      <alignment horizontal="center" vertical="center"/>
    </xf>
    <xf numFmtId="0" fontId="6" fillId="0" borderId="0" xfId="0" applyFont="1"/>
    <xf numFmtId="0" fontId="6" fillId="5" borderId="39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49" fontId="6" fillId="5" borderId="35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 wrapText="1"/>
    </xf>
    <xf numFmtId="164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6" fillId="4" borderId="8" xfId="0" applyNumberFormat="1" applyFont="1" applyFill="1" applyBorder="1" applyAlignment="1">
      <alignment horizontal="center"/>
    </xf>
    <xf numFmtId="49" fontId="6" fillId="4" borderId="8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5" borderId="31" xfId="0" applyFont="1" applyFill="1" applyBorder="1" applyAlignment="1">
      <alignment horizontal="center"/>
    </xf>
    <xf numFmtId="49" fontId="9" fillId="5" borderId="30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49" fontId="6" fillId="5" borderId="25" xfId="0" applyNumberFormat="1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center"/>
    </xf>
    <xf numFmtId="164" fontId="6" fillId="4" borderId="26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49" fontId="6" fillId="5" borderId="18" xfId="0" applyNumberFormat="1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0" fontId="6" fillId="0" borderId="11" xfId="0" applyFont="1" applyBorder="1"/>
    <xf numFmtId="0" fontId="6" fillId="3" borderId="23" xfId="0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" fontId="6" fillId="5" borderId="38" xfId="0" applyNumberFormat="1" applyFont="1" applyFill="1" applyBorder="1" applyAlignment="1">
      <alignment horizontal="center"/>
    </xf>
    <xf numFmtId="164" fontId="0" fillId="0" borderId="17" xfId="0" applyNumberForma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9" fillId="0" borderId="0" xfId="0" applyFont="1"/>
    <xf numFmtId="164" fontId="6" fillId="0" borderId="4" xfId="0" applyNumberFormat="1" applyFont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6" fillId="0" borderId="8" xfId="0" applyFont="1" applyBorder="1"/>
    <xf numFmtId="49" fontId="6" fillId="0" borderId="11" xfId="0" applyNumberFormat="1" applyFont="1" applyBorder="1" applyAlignment="1">
      <alignment horizontal="center" wrapText="1"/>
    </xf>
    <xf numFmtId="0" fontId="9" fillId="5" borderId="24" xfId="0" applyFont="1" applyFill="1" applyBorder="1" applyAlignment="1">
      <alignment horizontal="center" wrapText="1"/>
    </xf>
    <xf numFmtId="0" fontId="9" fillId="5" borderId="20" xfId="0" applyFont="1" applyFill="1" applyBorder="1" applyAlignment="1">
      <alignment horizontal="center" wrapText="1"/>
    </xf>
    <xf numFmtId="164" fontId="6" fillId="0" borderId="43" xfId="0" applyNumberFormat="1" applyFont="1" applyBorder="1" applyAlignment="1">
      <alignment horizontal="center"/>
    </xf>
    <xf numFmtId="164" fontId="6" fillId="0" borderId="45" xfId="0" applyNumberFormat="1" applyFont="1" applyBorder="1" applyAlignment="1">
      <alignment horizontal="center"/>
    </xf>
    <xf numFmtId="49" fontId="6" fillId="0" borderId="46" xfId="0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6" fillId="4" borderId="34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49" fontId="6" fillId="4" borderId="9" xfId="0" applyNumberFormat="1" applyFont="1" applyFill="1" applyBorder="1" applyAlignment="1">
      <alignment horizontal="center"/>
    </xf>
    <xf numFmtId="49" fontId="9" fillId="5" borderId="21" xfId="0" applyNumberFormat="1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49" fontId="6" fillId="0" borderId="48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45" xfId="0" applyFont="1" applyBorder="1"/>
    <xf numFmtId="49" fontId="6" fillId="0" borderId="8" xfId="0" applyNumberFormat="1" applyFont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wrapText="1"/>
    </xf>
    <xf numFmtId="1" fontId="6" fillId="5" borderId="18" xfId="0" applyNumberFormat="1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165" fontId="6" fillId="0" borderId="52" xfId="0" applyNumberFormat="1" applyFont="1" applyBorder="1" applyAlignment="1">
      <alignment horizont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49" fontId="6" fillId="0" borderId="52" xfId="0" applyNumberFormat="1" applyFont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49" fontId="9" fillId="5" borderId="15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11" fillId="5" borderId="20" xfId="0" applyFont="1" applyFill="1" applyBorder="1" applyAlignment="1">
      <alignment horizontal="center" wrapText="1"/>
    </xf>
    <xf numFmtId="49" fontId="6" fillId="5" borderId="5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8" xfId="0" applyBorder="1"/>
    <xf numFmtId="0" fontId="0" fillId="0" borderId="50" xfId="0" applyBorder="1"/>
    <xf numFmtId="0" fontId="0" fillId="0" borderId="41" xfId="0" applyBorder="1"/>
    <xf numFmtId="0" fontId="0" fillId="0" borderId="53" xfId="0" applyBorder="1"/>
    <xf numFmtId="0" fontId="0" fillId="12" borderId="25" xfId="0" applyFill="1" applyBorder="1"/>
    <xf numFmtId="0" fontId="0" fillId="0" borderId="43" xfId="0" applyBorder="1"/>
    <xf numFmtId="0" fontId="0" fillId="0" borderId="52" xfId="0" applyBorder="1"/>
    <xf numFmtId="0" fontId="0" fillId="0" borderId="45" xfId="0" applyBorder="1"/>
    <xf numFmtId="0" fontId="0" fillId="0" borderId="48" xfId="0" applyBorder="1"/>
    <xf numFmtId="0" fontId="0" fillId="0" borderId="55" xfId="0" applyBorder="1"/>
    <xf numFmtId="0" fontId="0" fillId="0" borderId="4" xfId="0" applyBorder="1"/>
    <xf numFmtId="0" fontId="0" fillId="12" borderId="46" xfId="0" applyFill="1" applyBorder="1"/>
    <xf numFmtId="164" fontId="6" fillId="4" borderId="41" xfId="0" applyNumberFormat="1" applyFont="1" applyFill="1" applyBorder="1" applyAlignment="1">
      <alignment horizontal="center"/>
    </xf>
    <xf numFmtId="164" fontId="6" fillId="4" borderId="32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164" fontId="0" fillId="0" borderId="7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164" fontId="7" fillId="13" borderId="32" xfId="0" applyNumberFormat="1" applyFont="1" applyFill="1" applyBorder="1" applyAlignment="1">
      <alignment horizontal="center"/>
    </xf>
    <xf numFmtId="164" fontId="7" fillId="13" borderId="4" xfId="0" applyNumberFormat="1" applyFont="1" applyFill="1" applyBorder="1" applyAlignment="1">
      <alignment horizontal="center"/>
    </xf>
    <xf numFmtId="2" fontId="7" fillId="13" borderId="32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4" fontId="7" fillId="13" borderId="53" xfId="0" applyNumberFormat="1" applyFont="1" applyFill="1" applyBorder="1" applyAlignment="1">
      <alignment horizontal="center"/>
    </xf>
    <xf numFmtId="164" fontId="7" fillId="13" borderId="9" xfId="0" applyNumberFormat="1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 wrapText="1"/>
    </xf>
    <xf numFmtId="44" fontId="0" fillId="0" borderId="45" xfId="1" applyFont="1" applyBorder="1"/>
    <xf numFmtId="44" fontId="0" fillId="0" borderId="53" xfId="0" applyNumberFormat="1" applyBorder="1"/>
    <xf numFmtId="0" fontId="11" fillId="0" borderId="11" xfId="0" applyFont="1" applyBorder="1" applyAlignment="1">
      <alignment horizontal="center"/>
    </xf>
    <xf numFmtId="0" fontId="6" fillId="4" borderId="9" xfId="0" applyFont="1" applyFill="1" applyBorder="1" applyAlignment="1">
      <alignment horizontal="center" wrapText="1"/>
    </xf>
    <xf numFmtId="164" fontId="0" fillId="0" borderId="8" xfId="1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0" fillId="14" borderId="28" xfId="0" applyFill="1" applyBorder="1"/>
    <xf numFmtId="0" fontId="0" fillId="14" borderId="14" xfId="0" applyFill="1" applyBorder="1"/>
    <xf numFmtId="0" fontId="0" fillId="14" borderId="55" xfId="0" applyFill="1" applyBorder="1"/>
    <xf numFmtId="0" fontId="0" fillId="14" borderId="4" xfId="0" applyFill="1" applyBorder="1"/>
    <xf numFmtId="0" fontId="4" fillId="0" borderId="0" xfId="0" applyFont="1"/>
    <xf numFmtId="0" fontId="9" fillId="14" borderId="54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2" fontId="0" fillId="0" borderId="43" xfId="0" applyNumberFormat="1" applyBorder="1"/>
    <xf numFmtId="0" fontId="6" fillId="14" borderId="54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164" fontId="12" fillId="0" borderId="7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0" fontId="0" fillId="10" borderId="28" xfId="0" applyFill="1" applyBorder="1"/>
    <xf numFmtId="0" fontId="6" fillId="10" borderId="54" xfId="0" applyFont="1" applyFill="1" applyBorder="1" applyAlignment="1">
      <alignment horizontal="center"/>
    </xf>
    <xf numFmtId="0" fontId="0" fillId="10" borderId="14" xfId="0" applyFill="1" applyBorder="1"/>
    <xf numFmtId="2" fontId="6" fillId="0" borderId="43" xfId="0" applyNumberFormat="1" applyFont="1" applyBorder="1"/>
    <xf numFmtId="0" fontId="6" fillId="0" borderId="50" xfId="0" applyFont="1" applyBorder="1"/>
    <xf numFmtId="0" fontId="6" fillId="0" borderId="41" xfId="0" applyFont="1" applyBorder="1"/>
    <xf numFmtId="0" fontId="6" fillId="10" borderId="28" xfId="0" applyFont="1" applyFill="1" applyBorder="1"/>
    <xf numFmtId="0" fontId="6" fillId="10" borderId="14" xfId="0" applyFont="1" applyFill="1" applyBorder="1"/>
    <xf numFmtId="0" fontId="6" fillId="10" borderId="55" xfId="0" applyFont="1" applyFill="1" applyBorder="1"/>
    <xf numFmtId="0" fontId="6" fillId="10" borderId="1" xfId="0" applyFont="1" applyFill="1" applyBorder="1" applyAlignment="1">
      <alignment horizontal="center"/>
    </xf>
    <xf numFmtId="0" fontId="6" fillId="10" borderId="4" xfId="0" applyFont="1" applyFill="1" applyBorder="1"/>
    <xf numFmtId="164" fontId="0" fillId="0" borderId="45" xfId="0" applyNumberFormat="1" applyBorder="1"/>
    <xf numFmtId="0" fontId="9" fillId="4" borderId="9" xfId="0" applyFont="1" applyFill="1" applyBorder="1" applyAlignment="1">
      <alignment horizontal="center" wrapText="1"/>
    </xf>
    <xf numFmtId="1" fontId="6" fillId="5" borderId="18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10" borderId="37" xfId="0" applyFont="1" applyFill="1" applyBorder="1"/>
    <xf numFmtId="0" fontId="9" fillId="10" borderId="36" xfId="0" applyFont="1" applyFill="1" applyBorder="1" applyAlignment="1">
      <alignment horizontal="center"/>
    </xf>
    <xf numFmtId="0" fontId="4" fillId="10" borderId="40" xfId="0" applyFont="1" applyFill="1" applyBorder="1"/>
    <xf numFmtId="0" fontId="9" fillId="4" borderId="6" xfId="0" applyFont="1" applyFill="1" applyBorder="1" applyAlignment="1">
      <alignment horizontal="center"/>
    </xf>
    <xf numFmtId="49" fontId="9" fillId="4" borderId="9" xfId="0" applyNumberFormat="1" applyFont="1" applyFill="1" applyBorder="1" applyAlignment="1">
      <alignment horizontal="center" wrapText="1"/>
    </xf>
    <xf numFmtId="44" fontId="0" fillId="0" borderId="43" xfId="1" applyFont="1" applyBorder="1" applyAlignment="1">
      <alignment horizontal="left" indent="1"/>
    </xf>
    <xf numFmtId="0" fontId="4" fillId="14" borderId="28" xfId="0" applyFont="1" applyFill="1" applyBorder="1"/>
    <xf numFmtId="0" fontId="4" fillId="14" borderId="14" xfId="0" applyFont="1" applyFill="1" applyBorder="1"/>
    <xf numFmtId="0" fontId="4" fillId="14" borderId="55" xfId="0" applyFont="1" applyFill="1" applyBorder="1"/>
    <xf numFmtId="0" fontId="4" fillId="14" borderId="4" xfId="0" applyFont="1" applyFill="1" applyBorder="1"/>
    <xf numFmtId="44" fontId="0" fillId="2" borderId="45" xfId="1" applyFont="1" applyFill="1" applyBorder="1"/>
    <xf numFmtId="0" fontId="0" fillId="2" borderId="11" xfId="0" applyFill="1" applyBorder="1"/>
    <xf numFmtId="0" fontId="0" fillId="0" borderId="7" xfId="1" applyNumberFormat="1" applyFont="1" applyBorder="1" applyAlignment="1">
      <alignment horizontal="center" vertical="center"/>
    </xf>
    <xf numFmtId="0" fontId="0" fillId="11" borderId="41" xfId="0" applyFill="1" applyBorder="1" applyAlignment="1">
      <alignment horizontal="center" vertical="center" wrapText="1"/>
    </xf>
    <xf numFmtId="2" fontId="6" fillId="0" borderId="45" xfId="0" applyNumberFormat="1" applyFont="1" applyBorder="1" applyAlignment="1">
      <alignment horizontal="center"/>
    </xf>
    <xf numFmtId="164" fontId="0" fillId="0" borderId="0" xfId="0" applyNumberFormat="1"/>
    <xf numFmtId="164" fontId="0" fillId="0" borderId="57" xfId="0" applyNumberFormat="1" applyBorder="1" applyAlignment="1">
      <alignment horizontal="center" vertical="center"/>
    </xf>
    <xf numFmtId="164" fontId="0" fillId="0" borderId="58" xfId="0" applyNumberFormat="1" applyBorder="1" applyAlignment="1">
      <alignment horizontal="center" vertical="center"/>
    </xf>
    <xf numFmtId="164" fontId="4" fillId="0" borderId="58" xfId="0" applyNumberFormat="1" applyFont="1" applyBorder="1" applyAlignment="1">
      <alignment horizontal="center" vertical="center"/>
    </xf>
    <xf numFmtId="164" fontId="0" fillId="15" borderId="14" xfId="0" applyNumberFormat="1" applyFill="1" applyBorder="1" applyAlignment="1">
      <alignment horizontal="center" vertical="center"/>
    </xf>
    <xf numFmtId="164" fontId="0" fillId="15" borderId="15" xfId="0" applyNumberFormat="1" applyFill="1" applyBorder="1" applyAlignment="1">
      <alignment horizontal="center" vertical="center"/>
    </xf>
    <xf numFmtId="164" fontId="4" fillId="15" borderId="17" xfId="0" applyNumberFormat="1" applyFont="1" applyFill="1" applyBorder="1" applyAlignment="1">
      <alignment horizontal="center" vertical="center"/>
    </xf>
    <xf numFmtId="164" fontId="13" fillId="16" borderId="59" xfId="0" applyNumberFormat="1" applyFont="1" applyFill="1" applyBorder="1" applyAlignment="1">
      <alignment horizontal="center" vertical="center"/>
    </xf>
    <xf numFmtId="164" fontId="13" fillId="16" borderId="60" xfId="0" applyNumberFormat="1" applyFont="1" applyFill="1" applyBorder="1" applyAlignment="1">
      <alignment horizontal="center" vertical="center"/>
    </xf>
    <xf numFmtId="164" fontId="0" fillId="15" borderId="14" xfId="0" applyNumberForma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/>
    </xf>
    <xf numFmtId="164" fontId="0" fillId="4" borderId="17" xfId="1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0" fontId="0" fillId="2" borderId="6" xfId="0" applyFill="1" applyBorder="1"/>
    <xf numFmtId="0" fontId="0" fillId="2" borderId="17" xfId="0" applyFill="1" applyBorder="1"/>
    <xf numFmtId="164" fontId="0" fillId="2" borderId="17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9" fontId="0" fillId="2" borderId="17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44" fontId="0" fillId="2" borderId="11" xfId="1" applyFont="1" applyFill="1" applyBorder="1" applyAlignment="1">
      <alignment horizontal="center" vertical="center"/>
    </xf>
    <xf numFmtId="0" fontId="0" fillId="10" borderId="28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0" fillId="14" borderId="5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14" borderId="55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46" xfId="0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14" fillId="0" borderId="0" xfId="0" applyFont="1"/>
    <xf numFmtId="0" fontId="6" fillId="0" borderId="2" xfId="0" applyFont="1" applyBorder="1"/>
    <xf numFmtId="0" fontId="6" fillId="0" borderId="62" xfId="0" applyFont="1" applyBorder="1" applyAlignment="1">
      <alignment horizontal="center"/>
    </xf>
    <xf numFmtId="0" fontId="6" fillId="0" borderId="34" xfId="0" applyFont="1" applyBorder="1"/>
    <xf numFmtId="0" fontId="6" fillId="0" borderId="63" xfId="0" applyFont="1" applyBorder="1" applyAlignment="1">
      <alignment horizontal="center"/>
    </xf>
    <xf numFmtId="0" fontId="6" fillId="0" borderId="64" xfId="0" applyFont="1" applyBorder="1"/>
    <xf numFmtId="0" fontId="6" fillId="10" borderId="39" xfId="0" applyFont="1" applyFill="1" applyBorder="1" applyAlignment="1">
      <alignment horizontal="center"/>
    </xf>
    <xf numFmtId="0" fontId="6" fillId="10" borderId="51" xfId="0" applyFont="1" applyFill="1" applyBorder="1" applyAlignment="1">
      <alignment horizontal="center"/>
    </xf>
    <xf numFmtId="0" fontId="6" fillId="10" borderId="43" xfId="0" applyFont="1" applyFill="1" applyBorder="1" applyAlignment="1">
      <alignment horizontal="center"/>
    </xf>
    <xf numFmtId="0" fontId="6" fillId="10" borderId="52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15" fontId="0" fillId="0" borderId="3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55" xfId="0" applyFont="1" applyBorder="1"/>
    <xf numFmtId="0" fontId="6" fillId="0" borderId="43" xfId="0" applyFont="1" applyBorder="1"/>
    <xf numFmtId="16" fontId="6" fillId="0" borderId="45" xfId="0" applyNumberFormat="1" applyFont="1" applyBorder="1"/>
    <xf numFmtId="164" fontId="6" fillId="4" borderId="12" xfId="0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wrapText="1"/>
    </xf>
    <xf numFmtId="0" fontId="6" fillId="0" borderId="52" xfId="0" applyFont="1" applyBorder="1"/>
    <xf numFmtId="0" fontId="9" fillId="4" borderId="8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6" fillId="0" borderId="46" xfId="0" applyFont="1" applyBorder="1"/>
    <xf numFmtId="164" fontId="6" fillId="0" borderId="48" xfId="0" applyNumberFormat="1" applyFont="1" applyBorder="1" applyAlignment="1">
      <alignment horizontal="center"/>
    </xf>
    <xf numFmtId="0" fontId="6" fillId="4" borderId="50" xfId="0" applyFont="1" applyFill="1" applyBorder="1"/>
    <xf numFmtId="0" fontId="6" fillId="4" borderId="41" xfId="0" applyFont="1" applyFill="1" applyBorder="1"/>
    <xf numFmtId="0" fontId="6" fillId="7" borderId="28" xfId="0" applyFont="1" applyFill="1" applyBorder="1"/>
    <xf numFmtId="0" fontId="9" fillId="7" borderId="54" xfId="0" applyFont="1" applyFill="1" applyBorder="1" applyAlignment="1">
      <alignment horizontal="center"/>
    </xf>
    <xf numFmtId="0" fontId="6" fillId="7" borderId="25" xfId="0" applyFont="1" applyFill="1" applyBorder="1"/>
    <xf numFmtId="0" fontId="9" fillId="10" borderId="54" xfId="0" applyFont="1" applyFill="1" applyBorder="1" applyAlignment="1">
      <alignment horizontal="center"/>
    </xf>
    <xf numFmtId="0" fontId="0" fillId="10" borderId="55" xfId="0" applyFill="1" applyBorder="1"/>
    <xf numFmtId="0" fontId="0" fillId="10" borderId="4" xfId="0" applyFill="1" applyBorder="1"/>
    <xf numFmtId="0" fontId="0" fillId="0" borderId="43" xfId="0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6" fontId="0" fillId="0" borderId="4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" fontId="0" fillId="0" borderId="4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64" fontId="0" fillId="4" borderId="11" xfId="0" applyNumberForma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2" borderId="42" xfId="0" applyNumberFormat="1" applyFon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0" fontId="0" fillId="7" borderId="28" xfId="0" applyFill="1" applyBorder="1"/>
    <xf numFmtId="0" fontId="0" fillId="7" borderId="14" xfId="0" applyFill="1" applyBorder="1"/>
    <xf numFmtId="0" fontId="0" fillId="7" borderId="55" xfId="0" applyFill="1" applyBorder="1"/>
    <xf numFmtId="0" fontId="6" fillId="7" borderId="1" xfId="0" applyFont="1" applyFill="1" applyBorder="1" applyAlignment="1">
      <alignment horizontal="center"/>
    </xf>
    <xf numFmtId="0" fontId="0" fillId="7" borderId="4" xfId="0" applyFill="1" applyBorder="1"/>
    <xf numFmtId="166" fontId="0" fillId="0" borderId="3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41" xfId="0" applyFill="1" applyBorder="1"/>
    <xf numFmtId="0" fontId="0" fillId="4" borderId="53" xfId="0" applyFill="1" applyBorder="1"/>
    <xf numFmtId="49" fontId="0" fillId="0" borderId="43" xfId="0" applyNumberFormat="1" applyBorder="1"/>
    <xf numFmtId="16" fontId="6" fillId="0" borderId="8" xfId="0" applyNumberFormat="1" applyFont="1" applyBorder="1"/>
    <xf numFmtId="15" fontId="0" fillId="0" borderId="8" xfId="0" applyNumberFormat="1" applyBorder="1"/>
    <xf numFmtId="44" fontId="0" fillId="2" borderId="11" xfId="1" applyFont="1" applyFill="1" applyBorder="1"/>
    <xf numFmtId="164" fontId="0" fillId="0" borderId="9" xfId="1" applyNumberFormat="1" applyFont="1" applyBorder="1" applyAlignment="1">
      <alignment horizontal="center" vertical="center"/>
    </xf>
    <xf numFmtId="14" fontId="15" fillId="0" borderId="8" xfId="0" applyNumberFormat="1" applyFont="1" applyBorder="1"/>
    <xf numFmtId="14" fontId="15" fillId="0" borderId="11" xfId="0" applyNumberFormat="1" applyFont="1" applyBorder="1"/>
    <xf numFmtId="44" fontId="6" fillId="0" borderId="43" xfId="1" applyFont="1" applyBorder="1" applyAlignment="1">
      <alignment horizontal="left" indent="1"/>
    </xf>
    <xf numFmtId="44" fontId="6" fillId="0" borderId="45" xfId="1" applyFont="1" applyBorder="1" applyAlignment="1">
      <alignment horizontal="center"/>
    </xf>
    <xf numFmtId="44" fontId="6" fillId="0" borderId="45" xfId="1" applyFont="1" applyBorder="1"/>
    <xf numFmtId="0" fontId="15" fillId="0" borderId="52" xfId="0" applyFont="1" applyBorder="1"/>
    <xf numFmtId="44" fontId="0" fillId="0" borderId="43" xfId="1" applyFont="1" applyBorder="1"/>
    <xf numFmtId="165" fontId="6" fillId="0" borderId="47" xfId="0" applyNumberFormat="1" applyFont="1" applyBorder="1" applyAlignment="1">
      <alignment horizontal="center"/>
    </xf>
    <xf numFmtId="44" fontId="6" fillId="0" borderId="45" xfId="1" applyFont="1" applyBorder="1" applyAlignment="1">
      <alignment horizontal="center" vertical="center"/>
    </xf>
    <xf numFmtId="44" fontId="6" fillId="0" borderId="1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3" borderId="28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164" fontId="10" fillId="3" borderId="33" xfId="0" applyNumberFormat="1" applyFont="1" applyFill="1" applyBorder="1" applyAlignment="1">
      <alignment horizontal="center"/>
    </xf>
    <xf numFmtId="164" fontId="10" fillId="3" borderId="3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6" fillId="3" borderId="33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0E86-0B81-4FBA-B8EE-9EE8A61929D2}">
  <sheetPr codeName="Sheet1">
    <tabColor rgb="FFC00000"/>
    <pageSetUpPr fitToPage="1"/>
  </sheetPr>
  <dimension ref="A1:V43"/>
  <sheetViews>
    <sheetView tabSelected="1" zoomScaleNormal="100" workbookViewId="0">
      <pane ySplit="1" topLeftCell="A2" activePane="bottomLeft" state="frozen"/>
      <selection pane="bottomLeft" activeCell="B14" sqref="B14"/>
    </sheetView>
  </sheetViews>
  <sheetFormatPr defaultRowHeight="15" x14ac:dyDescent="0.25"/>
  <cols>
    <col min="1" max="1" width="21.42578125" customWidth="1"/>
    <col min="3" max="3" width="14.140625" style="2" customWidth="1"/>
    <col min="4" max="4" width="10.85546875" customWidth="1"/>
    <col min="5" max="5" width="13" style="2" customWidth="1"/>
    <col min="7" max="7" width="10.5703125" style="2" bestFit="1" customWidth="1"/>
    <col min="9" max="9" width="11.5703125" style="2" customWidth="1"/>
    <col min="10" max="10" width="11.7109375" style="2" customWidth="1"/>
    <col min="11" max="11" width="11.140625" style="2" customWidth="1"/>
    <col min="12" max="12" width="12" style="2" customWidth="1"/>
    <col min="13" max="13" width="12.28515625" style="2" customWidth="1"/>
    <col min="14" max="16" width="11" style="2" customWidth="1"/>
    <col min="17" max="17" width="12.140625" style="2" customWidth="1"/>
    <col min="18" max="18" width="11.42578125" style="2" customWidth="1"/>
    <col min="19" max="19" width="11.7109375" style="2" customWidth="1"/>
    <col min="20" max="20" width="14" customWidth="1"/>
    <col min="22" max="22" width="12.7109375" bestFit="1" customWidth="1"/>
  </cols>
  <sheetData>
    <row r="1" spans="1:22" ht="15.75" x14ac:dyDescent="0.25">
      <c r="A1" s="26" t="s">
        <v>0</v>
      </c>
      <c r="B1" s="27" t="s">
        <v>1</v>
      </c>
      <c r="C1" s="28" t="s">
        <v>3</v>
      </c>
      <c r="D1" s="27" t="s">
        <v>2</v>
      </c>
      <c r="E1" s="28" t="s">
        <v>14</v>
      </c>
      <c r="F1" s="27" t="s">
        <v>2</v>
      </c>
      <c r="G1" s="28" t="s">
        <v>4</v>
      </c>
      <c r="H1" s="27" t="s">
        <v>2</v>
      </c>
      <c r="I1" s="28" t="s">
        <v>5</v>
      </c>
      <c r="J1" s="28" t="s">
        <v>6</v>
      </c>
      <c r="K1" s="28" t="s">
        <v>7</v>
      </c>
      <c r="L1" s="28" t="s">
        <v>8</v>
      </c>
      <c r="M1" s="29">
        <v>911</v>
      </c>
      <c r="N1" s="28" t="s">
        <v>9</v>
      </c>
      <c r="O1" s="28" t="s">
        <v>10</v>
      </c>
      <c r="P1" s="28" t="s">
        <v>11</v>
      </c>
      <c r="Q1" s="28" t="s">
        <v>12</v>
      </c>
      <c r="R1" s="28" t="s">
        <v>13</v>
      </c>
      <c r="S1" s="28" t="s">
        <v>15</v>
      </c>
      <c r="T1" s="30" t="s">
        <v>50</v>
      </c>
    </row>
    <row r="2" spans="1:22" ht="9.75" customHeight="1" x14ac:dyDescent="0.25">
      <c r="A2" s="13"/>
      <c r="B2" s="15"/>
      <c r="C2" s="19" t="s">
        <v>24</v>
      </c>
      <c r="D2" s="15"/>
      <c r="E2" s="19"/>
      <c r="F2" s="15"/>
      <c r="G2" s="19"/>
      <c r="H2" s="15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2" ht="30" x14ac:dyDescent="0.25">
      <c r="A3" s="91" t="s">
        <v>57</v>
      </c>
      <c r="B3" s="46"/>
      <c r="C3" s="48">
        <v>0</v>
      </c>
      <c r="D3" s="48"/>
      <c r="E3" s="48">
        <v>0</v>
      </c>
      <c r="F3" s="48"/>
      <c r="G3" s="48">
        <v>0</v>
      </c>
      <c r="H3" s="48"/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9"/>
    </row>
    <row r="4" spans="1:22" x14ac:dyDescent="0.25">
      <c r="A4" s="12" t="s">
        <v>56</v>
      </c>
      <c r="B4" s="31"/>
      <c r="C4" s="24"/>
      <c r="D4" s="24"/>
      <c r="E4" s="24"/>
      <c r="F4" s="24"/>
      <c r="G4" s="24"/>
      <c r="H4" s="24"/>
      <c r="I4" s="24" t="s">
        <v>24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45"/>
    </row>
    <row r="5" spans="1:22" x14ac:dyDescent="0.25">
      <c r="A5" s="8" t="s">
        <v>201</v>
      </c>
      <c r="B5" s="17" t="s">
        <v>24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45">
        <f>SUM(C5:S5)</f>
        <v>0</v>
      </c>
    </row>
    <row r="6" spans="1:22" x14ac:dyDescent="0.25">
      <c r="A6" s="8" t="s">
        <v>202</v>
      </c>
      <c r="B6" s="17" t="s">
        <v>24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45">
        <f t="shared" ref="T6:T39" si="0">SUM(C6:S6)</f>
        <v>0</v>
      </c>
    </row>
    <row r="7" spans="1:22" x14ac:dyDescent="0.25">
      <c r="A7" s="8" t="s">
        <v>203</v>
      </c>
      <c r="B7" s="17" t="s">
        <v>24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45">
        <f t="shared" si="0"/>
        <v>0</v>
      </c>
      <c r="V7" s="355" t="s">
        <v>24</v>
      </c>
    </row>
    <row r="8" spans="1:22" ht="21" customHeight="1" x14ac:dyDescent="0.25">
      <c r="A8" s="8" t="s">
        <v>204</v>
      </c>
      <c r="B8" s="17" t="s">
        <v>24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45">
        <f>SUM(C8:S8)</f>
        <v>0</v>
      </c>
    </row>
    <row r="9" spans="1:22" x14ac:dyDescent="0.25">
      <c r="A9" s="8" t="s">
        <v>205</v>
      </c>
      <c r="B9" s="17" t="s">
        <v>24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45">
        <f t="shared" si="0"/>
        <v>0</v>
      </c>
    </row>
    <row r="10" spans="1:22" x14ac:dyDescent="0.25">
      <c r="A10" s="8" t="s">
        <v>206</v>
      </c>
      <c r="B10" s="17" t="s">
        <v>24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45">
        <f t="shared" si="0"/>
        <v>0</v>
      </c>
    </row>
    <row r="11" spans="1:22" x14ac:dyDescent="0.25">
      <c r="A11" s="8" t="s">
        <v>207</v>
      </c>
      <c r="B11" s="17" t="s">
        <v>24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45">
        <f t="shared" si="0"/>
        <v>0</v>
      </c>
    </row>
    <row r="12" spans="1:22" x14ac:dyDescent="0.25">
      <c r="A12" s="8" t="s">
        <v>208</v>
      </c>
      <c r="B12" s="17" t="s">
        <v>24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45">
        <f t="shared" si="0"/>
        <v>0</v>
      </c>
    </row>
    <row r="13" spans="1:22" x14ac:dyDescent="0.25">
      <c r="A13" s="8" t="s">
        <v>193</v>
      </c>
      <c r="B13" s="17" t="s">
        <v>24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45">
        <f t="shared" si="0"/>
        <v>0</v>
      </c>
    </row>
    <row r="14" spans="1:22" x14ac:dyDescent="0.25">
      <c r="A14" s="8" t="s">
        <v>191</v>
      </c>
      <c r="B14" s="17" t="s">
        <v>24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45">
        <f t="shared" si="0"/>
        <v>0</v>
      </c>
    </row>
    <row r="15" spans="1:22" x14ac:dyDescent="0.25">
      <c r="A15" s="8" t="s">
        <v>190</v>
      </c>
      <c r="B15" s="17" t="s">
        <v>24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45">
        <f t="shared" si="0"/>
        <v>0</v>
      </c>
    </row>
    <row r="16" spans="1:22" x14ac:dyDescent="0.25">
      <c r="A16" s="8" t="s">
        <v>209</v>
      </c>
      <c r="B16" s="17" t="s">
        <v>24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45">
        <f t="shared" si="0"/>
        <v>0</v>
      </c>
    </row>
    <row r="17" spans="1:20" x14ac:dyDescent="0.25">
      <c r="A17" s="8" t="s">
        <v>188</v>
      </c>
      <c r="B17" s="352" t="s">
        <v>24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45">
        <f t="shared" si="0"/>
        <v>0</v>
      </c>
    </row>
    <row r="18" spans="1:20" x14ac:dyDescent="0.25">
      <c r="A18" s="8" t="s">
        <v>210</v>
      </c>
      <c r="B18" s="17" t="s">
        <v>24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45">
        <f t="shared" si="0"/>
        <v>0</v>
      </c>
    </row>
    <row r="19" spans="1:20" x14ac:dyDescent="0.25">
      <c r="A19" s="8" t="s">
        <v>211</v>
      </c>
      <c r="B19" s="17" t="s">
        <v>24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45">
        <f t="shared" si="0"/>
        <v>0</v>
      </c>
    </row>
    <row r="20" spans="1:20" ht="15.75" thickBot="1" x14ac:dyDescent="0.3">
      <c r="A20" s="56" t="s">
        <v>212</v>
      </c>
      <c r="B20" s="57" t="s">
        <v>24</v>
      </c>
      <c r="C20" s="25">
        <v>0</v>
      </c>
      <c r="D20" s="468">
        <v>0</v>
      </c>
      <c r="E20" s="468">
        <v>0</v>
      </c>
      <c r="F20" s="468">
        <v>0</v>
      </c>
      <c r="G20" s="468">
        <v>0</v>
      </c>
      <c r="H20" s="468">
        <v>0</v>
      </c>
      <c r="I20" s="468">
        <v>0</v>
      </c>
      <c r="J20" s="468">
        <v>0</v>
      </c>
      <c r="K20" s="468">
        <v>0</v>
      </c>
      <c r="L20" s="468">
        <v>0</v>
      </c>
      <c r="M20" s="468">
        <v>0</v>
      </c>
      <c r="N20" s="468">
        <v>0</v>
      </c>
      <c r="O20" s="468">
        <v>0</v>
      </c>
      <c r="P20" s="468">
        <v>0</v>
      </c>
      <c r="Q20" s="468">
        <v>0</v>
      </c>
      <c r="R20" s="468">
        <v>0</v>
      </c>
      <c r="S20" s="468">
        <v>0</v>
      </c>
      <c r="T20" s="58">
        <f t="shared" si="0"/>
        <v>0</v>
      </c>
    </row>
    <row r="21" spans="1:20" ht="15.75" thickBot="1" x14ac:dyDescent="0.3">
      <c r="A21" s="369" t="s">
        <v>17</v>
      </c>
      <c r="B21" s="370"/>
      <c r="C21" s="371">
        <v>0</v>
      </c>
      <c r="D21" s="372">
        <v>0</v>
      </c>
      <c r="E21" s="373">
        <v>0</v>
      </c>
      <c r="F21" s="373">
        <v>0</v>
      </c>
      <c r="G21" s="373">
        <v>0</v>
      </c>
      <c r="H21" s="373">
        <v>0</v>
      </c>
      <c r="I21" s="373">
        <v>0</v>
      </c>
      <c r="J21" s="373">
        <v>0</v>
      </c>
      <c r="K21" s="373">
        <v>0</v>
      </c>
      <c r="L21" s="373">
        <v>0</v>
      </c>
      <c r="M21" s="373">
        <v>0</v>
      </c>
      <c r="N21" s="373">
        <v>0</v>
      </c>
      <c r="O21" s="373">
        <v>0</v>
      </c>
      <c r="P21" s="372">
        <v>0</v>
      </c>
      <c r="Q21" s="373">
        <v>0</v>
      </c>
      <c r="R21" s="373">
        <v>0</v>
      </c>
      <c r="S21" s="373">
        <v>0</v>
      </c>
      <c r="T21" s="374">
        <f>SUM(C21:S21)</f>
        <v>0</v>
      </c>
    </row>
    <row r="22" spans="1:20" x14ac:dyDescent="0.25">
      <c r="A22" s="3" t="s">
        <v>40</v>
      </c>
      <c r="B22" s="16"/>
      <c r="C22" s="55">
        <v>0</v>
      </c>
      <c r="D22" s="55"/>
      <c r="E22" s="55">
        <v>0</v>
      </c>
      <c r="F22" s="55"/>
      <c r="G22" s="74">
        <v>0</v>
      </c>
      <c r="H22" s="55"/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75">
        <f t="shared" si="0"/>
        <v>0</v>
      </c>
    </row>
    <row r="23" spans="1:20" x14ac:dyDescent="0.25">
      <c r="A23" s="3" t="s">
        <v>29</v>
      </c>
      <c r="B23" s="16"/>
      <c r="C23" s="55">
        <v>0</v>
      </c>
      <c r="D23" s="55"/>
      <c r="E23" s="55">
        <v>0</v>
      </c>
      <c r="F23" s="55"/>
      <c r="G23" s="55">
        <v>0</v>
      </c>
      <c r="H23" s="55"/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74">
        <v>0</v>
      </c>
      <c r="Q23" s="55">
        <v>0</v>
      </c>
      <c r="R23" s="55">
        <v>0</v>
      </c>
      <c r="S23" s="55">
        <v>0</v>
      </c>
      <c r="T23" s="75">
        <f t="shared" si="0"/>
        <v>0</v>
      </c>
    </row>
    <row r="24" spans="1:20" x14ac:dyDescent="0.25">
      <c r="A24" s="3" t="s">
        <v>53</v>
      </c>
      <c r="B24" s="3"/>
      <c r="C24" s="75">
        <v>0</v>
      </c>
      <c r="D24" s="55"/>
      <c r="E24" s="55">
        <v>0</v>
      </c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74"/>
      <c r="Q24" s="55"/>
      <c r="R24" s="55"/>
      <c r="S24" s="55"/>
      <c r="T24" s="75">
        <f>SUM(D24:S24)</f>
        <v>0</v>
      </c>
    </row>
    <row r="25" spans="1:20" ht="15.75" thickBot="1" x14ac:dyDescent="0.3">
      <c r="A25" s="14" t="s">
        <v>140</v>
      </c>
      <c r="B25" s="16"/>
      <c r="C25" s="75"/>
      <c r="D25" s="55"/>
      <c r="E25" s="55"/>
      <c r="F25" s="55"/>
      <c r="G25" s="55"/>
      <c r="H25" s="55"/>
      <c r="I25" s="55">
        <v>0</v>
      </c>
      <c r="J25" s="55"/>
      <c r="K25" s="55"/>
      <c r="L25" s="55"/>
      <c r="M25" s="55"/>
      <c r="N25" s="55"/>
      <c r="O25" s="55"/>
      <c r="P25" s="74"/>
      <c r="Q25" s="55"/>
      <c r="R25" s="55"/>
      <c r="S25" s="55"/>
      <c r="T25" s="75"/>
    </row>
    <row r="26" spans="1:20" ht="15.75" thickBot="1" x14ac:dyDescent="0.3">
      <c r="A26" s="76" t="s">
        <v>25</v>
      </c>
      <c r="B26" s="77"/>
      <c r="C26" s="78">
        <f>SUM(C5:C24)-C3</f>
        <v>0</v>
      </c>
      <c r="D26" s="78" t="s">
        <v>24</v>
      </c>
      <c r="E26" s="78">
        <f>SUM(E5:E24)-E3</f>
        <v>0</v>
      </c>
      <c r="F26" s="78" t="s">
        <v>24</v>
      </c>
      <c r="G26" s="78">
        <f>SUM(G5:G24)-G3</f>
        <v>0</v>
      </c>
      <c r="H26" s="78" t="s">
        <v>24</v>
      </c>
      <c r="I26" s="78">
        <f>SUM(I5:I24)-I3</f>
        <v>0</v>
      </c>
      <c r="J26" s="78">
        <f t="shared" ref="J26:S26" si="1">SUM(J5:J24)-J3</f>
        <v>0</v>
      </c>
      <c r="K26" s="78">
        <f t="shared" si="1"/>
        <v>0</v>
      </c>
      <c r="L26" s="78">
        <f t="shared" si="1"/>
        <v>0</v>
      </c>
      <c r="M26" s="78">
        <f t="shared" si="1"/>
        <v>0</v>
      </c>
      <c r="N26" s="78">
        <f t="shared" si="1"/>
        <v>0</v>
      </c>
      <c r="O26" s="78">
        <f t="shared" si="1"/>
        <v>0</v>
      </c>
      <c r="P26" s="78">
        <f t="shared" si="1"/>
        <v>0</v>
      </c>
      <c r="Q26" s="78">
        <f t="shared" si="1"/>
        <v>0</v>
      </c>
      <c r="R26" s="78">
        <f t="shared" si="1"/>
        <v>0</v>
      </c>
      <c r="S26" s="78">
        <f t="shared" si="1"/>
        <v>0</v>
      </c>
      <c r="T26" s="79">
        <f>SUM(C26:S26)</f>
        <v>0</v>
      </c>
    </row>
    <row r="27" spans="1:20" x14ac:dyDescent="0.25">
      <c r="A27" s="3"/>
      <c r="B27" s="16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75">
        <f t="shared" si="0"/>
        <v>0</v>
      </c>
    </row>
    <row r="28" spans="1:20" x14ac:dyDescent="0.25">
      <c r="A28" s="3" t="s">
        <v>26</v>
      </c>
      <c r="B28" s="16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75">
        <f t="shared" si="0"/>
        <v>0</v>
      </c>
    </row>
    <row r="29" spans="1:20" x14ac:dyDescent="0.25">
      <c r="A29" s="3" t="s">
        <v>52</v>
      </c>
      <c r="B29" s="16" t="s">
        <v>51</v>
      </c>
      <c r="C29" s="75" t="s">
        <v>24</v>
      </c>
      <c r="D29" s="55">
        <f>SUM(D5:D20)</f>
        <v>0</v>
      </c>
      <c r="E29" s="55" t="s">
        <v>24</v>
      </c>
      <c r="F29" s="55">
        <f>+SUM(F5:F20)</f>
        <v>0</v>
      </c>
      <c r="G29" s="55" t="s">
        <v>24</v>
      </c>
      <c r="H29" s="55">
        <f>+SUM(H5:H20)</f>
        <v>0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75">
        <f t="shared" si="0"/>
        <v>0</v>
      </c>
    </row>
    <row r="30" spans="1:20" x14ac:dyDescent="0.25">
      <c r="A30" s="3" t="s">
        <v>45</v>
      </c>
      <c r="B30" s="16"/>
      <c r="C30" s="55">
        <v>0</v>
      </c>
      <c r="D30" s="55"/>
      <c r="E30" s="55" t="s">
        <v>24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75">
        <f t="shared" si="0"/>
        <v>0</v>
      </c>
    </row>
    <row r="31" spans="1:20" x14ac:dyDescent="0.25">
      <c r="A31" s="3"/>
      <c r="B31" s="16"/>
      <c r="C31" s="55" t="s">
        <v>24</v>
      </c>
      <c r="D31" s="55"/>
      <c r="E31" s="55" t="s">
        <v>24</v>
      </c>
      <c r="F31" s="55"/>
      <c r="G31" s="55" t="s">
        <v>24</v>
      </c>
      <c r="H31" s="55"/>
      <c r="I31" s="55" t="s">
        <v>24</v>
      </c>
      <c r="J31" s="55" t="s">
        <v>24</v>
      </c>
      <c r="K31" s="55" t="s">
        <v>24</v>
      </c>
      <c r="L31" s="55" t="s">
        <v>24</v>
      </c>
      <c r="M31" s="55" t="s">
        <v>24</v>
      </c>
      <c r="N31" s="55" t="s">
        <v>24</v>
      </c>
      <c r="O31" s="55" t="s">
        <v>24</v>
      </c>
      <c r="P31" s="55" t="s">
        <v>24</v>
      </c>
      <c r="Q31" s="55" t="s">
        <v>24</v>
      </c>
      <c r="R31" s="55" t="s">
        <v>24</v>
      </c>
      <c r="S31" s="55" t="s">
        <v>24</v>
      </c>
      <c r="T31" s="75">
        <f t="shared" si="0"/>
        <v>0</v>
      </c>
    </row>
    <row r="32" spans="1:20" ht="15.75" thickBot="1" x14ac:dyDescent="0.3">
      <c r="A32" s="14"/>
      <c r="B32" s="18"/>
      <c r="C32" s="70"/>
      <c r="D32" s="71"/>
      <c r="E32" s="70"/>
      <c r="F32" s="71"/>
      <c r="G32" s="70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2">
        <f t="shared" si="0"/>
        <v>0</v>
      </c>
    </row>
    <row r="33" spans="1:20" x14ac:dyDescent="0.25">
      <c r="A33" s="3" t="s">
        <v>140</v>
      </c>
      <c r="B33" s="16"/>
      <c r="C33" s="169"/>
      <c r="D33" s="67" t="s">
        <v>2</v>
      </c>
      <c r="E33" s="19"/>
      <c r="F33" s="67"/>
      <c r="G33" s="19"/>
      <c r="H33" s="67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68">
        <f t="shared" si="0"/>
        <v>0</v>
      </c>
    </row>
    <row r="34" spans="1:20" x14ac:dyDescent="0.25">
      <c r="A34" s="3" t="s">
        <v>16</v>
      </c>
      <c r="B34" s="16">
        <v>0</v>
      </c>
      <c r="C34" s="55">
        <v>0</v>
      </c>
      <c r="D34" s="67"/>
      <c r="E34" s="55">
        <v>0</v>
      </c>
      <c r="F34" s="15"/>
      <c r="G34" s="19"/>
      <c r="H34" s="67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68">
        <f>SUM(C34:S34)</f>
        <v>0</v>
      </c>
    </row>
    <row r="35" spans="1:20" x14ac:dyDescent="0.25">
      <c r="A35" s="3"/>
      <c r="B35" s="16">
        <v>0</v>
      </c>
      <c r="C35" s="55">
        <v>0</v>
      </c>
      <c r="D35" s="55">
        <v>0</v>
      </c>
      <c r="E35" s="19"/>
      <c r="F35" s="15"/>
      <c r="G35" s="19"/>
      <c r="H35" s="1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68">
        <f>SUM(C35:S35)</f>
        <v>0</v>
      </c>
    </row>
    <row r="36" spans="1:20" x14ac:dyDescent="0.25">
      <c r="A36" s="3"/>
      <c r="B36" s="16" t="s">
        <v>24</v>
      </c>
      <c r="C36" s="55">
        <v>0</v>
      </c>
      <c r="D36" s="55"/>
      <c r="E36" s="55"/>
      <c r="F36" s="15"/>
      <c r="G36" s="19"/>
      <c r="H36" s="15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68">
        <f t="shared" si="0"/>
        <v>0</v>
      </c>
    </row>
    <row r="37" spans="1:20" x14ac:dyDescent="0.25">
      <c r="A37" s="3" t="s">
        <v>17</v>
      </c>
      <c r="B37" s="16">
        <v>0</v>
      </c>
      <c r="C37" s="55">
        <f>C21</f>
        <v>0</v>
      </c>
      <c r="D37" s="55"/>
      <c r="E37" s="55">
        <f>E21</f>
        <v>0</v>
      </c>
      <c r="F37" s="55"/>
      <c r="G37" s="55">
        <f>G21</f>
        <v>0</v>
      </c>
      <c r="H37" s="55"/>
      <c r="I37" s="55">
        <v>0</v>
      </c>
      <c r="J37" s="55">
        <f>J21</f>
        <v>0</v>
      </c>
      <c r="K37" s="55">
        <f>K21</f>
        <v>0</v>
      </c>
      <c r="L37" s="55">
        <f>L21</f>
        <v>0</v>
      </c>
      <c r="M37" s="55">
        <f>M21</f>
        <v>0</v>
      </c>
      <c r="N37" s="55">
        <f>N21</f>
        <v>0</v>
      </c>
      <c r="O37" s="55">
        <v>0</v>
      </c>
      <c r="P37" s="55">
        <f>P21</f>
        <v>0</v>
      </c>
      <c r="Q37" s="55">
        <f>Q21</f>
        <v>0</v>
      </c>
      <c r="R37" s="55">
        <f>R21</f>
        <v>0</v>
      </c>
      <c r="S37" s="55">
        <f>S21</f>
        <v>0</v>
      </c>
      <c r="T37" s="68">
        <f t="shared" si="0"/>
        <v>0</v>
      </c>
    </row>
    <row r="38" spans="1:20" x14ac:dyDescent="0.25">
      <c r="C38" s="69"/>
      <c r="D38" s="73"/>
      <c r="E38" s="69"/>
      <c r="F38" s="73"/>
      <c r="G38" s="69"/>
      <c r="H38" s="73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8">
        <f t="shared" si="0"/>
        <v>0</v>
      </c>
    </row>
    <row r="39" spans="1:20" x14ac:dyDescent="0.25">
      <c r="C39" s="69"/>
      <c r="D39" s="73"/>
      <c r="E39" s="69"/>
      <c r="F39" s="73"/>
      <c r="G39" s="69"/>
      <c r="H39" s="73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8">
        <f t="shared" si="0"/>
        <v>0</v>
      </c>
    </row>
    <row r="40" spans="1:20" x14ac:dyDescent="0.25">
      <c r="E40" s="69"/>
      <c r="F40" s="73"/>
      <c r="G40" s="69"/>
      <c r="H40" s="73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8">
        <f>SUM(E40:S40)</f>
        <v>0</v>
      </c>
    </row>
    <row r="41" spans="1:20" x14ac:dyDescent="0.25">
      <c r="E41" s="69"/>
      <c r="F41" s="73"/>
      <c r="H41" s="73"/>
      <c r="I41" s="69"/>
      <c r="L41" s="69"/>
      <c r="M41" s="69"/>
      <c r="N41" s="69"/>
      <c r="O41" s="69"/>
      <c r="P41" s="69"/>
      <c r="Q41" s="69"/>
      <c r="R41" s="69"/>
      <c r="S41" s="69"/>
      <c r="T41" s="68">
        <f>SUM(E41:S41)</f>
        <v>0</v>
      </c>
    </row>
    <row r="42" spans="1:20" x14ac:dyDescent="0.25">
      <c r="E42" s="69"/>
      <c r="F42" s="73"/>
      <c r="G42" s="69"/>
      <c r="H42" s="73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8">
        <f>SUM(E42:S42)</f>
        <v>0</v>
      </c>
    </row>
    <row r="43" spans="1:20" x14ac:dyDescent="0.25">
      <c r="E43" s="69"/>
      <c r="F43" s="73"/>
      <c r="G43" s="69"/>
      <c r="H43" s="73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8">
        <f>SUM(E43:S43)</f>
        <v>0</v>
      </c>
    </row>
  </sheetData>
  <printOptions gridLines="1"/>
  <pageMargins left="0" right="0" top="0.75" bottom="0.25" header="0" footer="0.3"/>
  <pageSetup paperSize="5" scale="66" orientation="landscape" r:id="rId1"/>
  <headerFooter>
    <oddHeader xml:space="preserve">&amp;CCounty
2020 Tax Settlement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C1A3-7E75-488B-9297-634F54E90BE8}">
  <sheetPr>
    <tabColor rgb="FF92D050"/>
  </sheetPr>
  <dimension ref="B1:Y45"/>
  <sheetViews>
    <sheetView zoomScaleNormal="100" workbookViewId="0">
      <selection activeCell="J2" sqref="J2"/>
    </sheetView>
  </sheetViews>
  <sheetFormatPr defaultRowHeight="15" x14ac:dyDescent="0.25"/>
  <cols>
    <col min="1" max="1" width="0.85546875" customWidth="1"/>
    <col min="2" max="2" width="8.42578125" customWidth="1"/>
    <col min="3" max="3" width="7.140625" customWidth="1"/>
    <col min="4" max="4" width="8.42578125" customWidth="1"/>
    <col min="5" max="5" width="13.42578125" customWidth="1"/>
    <col min="6" max="6" width="8.42578125" customWidth="1"/>
    <col min="7" max="7" width="1.140625" customWidth="1"/>
    <col min="8" max="8" width="7.85546875" customWidth="1"/>
    <col min="9" max="9" width="7.42578125" customWidth="1"/>
    <col min="10" max="10" width="7.7109375" customWidth="1"/>
    <col min="11" max="11" width="12.42578125" customWidth="1"/>
    <col min="12" max="12" width="7.85546875" customWidth="1"/>
    <col min="13" max="13" width="1" customWidth="1"/>
    <col min="14" max="14" width="7.5703125" customWidth="1"/>
    <col min="15" max="15" width="8.85546875" customWidth="1"/>
    <col min="16" max="16" width="9.85546875" customWidth="1"/>
    <col min="17" max="17" width="10.5703125" customWidth="1"/>
    <col min="18" max="18" width="12.57031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186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N3" s="235"/>
      <c r="O3" s="183"/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/>
      <c r="I4" s="183"/>
      <c r="J4" s="177">
        <f t="shared" ref="J4:J11" si="1">(H4+I4)</f>
        <v>0</v>
      </c>
      <c r="K4" s="231" t="s">
        <v>19</v>
      </c>
      <c r="L4" s="241">
        <v>226.00299999999999</v>
      </c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N8" s="234"/>
      <c r="O8" s="177"/>
      <c r="P8" s="177">
        <f>(N8+O8)</f>
        <v>0</v>
      </c>
      <c r="Q8" s="202" t="s">
        <v>62</v>
      </c>
      <c r="R8" s="262">
        <v>235</v>
      </c>
      <c r="T8" s="193"/>
    </row>
    <row r="9" spans="2:2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/>
      <c r="I9" s="183"/>
      <c r="J9" s="177">
        <f t="shared" si="1"/>
        <v>0</v>
      </c>
      <c r="K9" s="231" t="s">
        <v>110</v>
      </c>
      <c r="L9" s="241">
        <v>226.001</v>
      </c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/>
      <c r="I10" s="183"/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354"/>
      <c r="I12" s="187"/>
      <c r="J12" s="365">
        <v>0</v>
      </c>
      <c r="K12" s="231" t="s">
        <v>167</v>
      </c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SUM(H1:H12)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168</v>
      </c>
      <c r="R13" s="253" t="s">
        <v>169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173"/>
      <c r="O18" s="173"/>
      <c r="P18" s="173"/>
      <c r="Q18" s="480" t="s">
        <v>59</v>
      </c>
      <c r="R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173"/>
      <c r="O19" s="173"/>
      <c r="P19" s="173"/>
      <c r="Q19" s="482">
        <f>SUM(D17,D24,D31,J13,J19,J25,J31,P5,P10,P16)</f>
        <v>0</v>
      </c>
      <c r="R19" s="48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O22" s="308"/>
      <c r="P22" s="316" t="s">
        <v>63</v>
      </c>
      <c r="Q22" s="309"/>
      <c r="R22" s="281"/>
    </row>
    <row r="23" spans="2:19" x14ac:dyDescent="0.25">
      <c r="B23" s="234" t="s">
        <v>24</v>
      </c>
      <c r="C23" s="227" t="s">
        <v>24</v>
      </c>
      <c r="D23" s="227" t="s">
        <v>24</v>
      </c>
      <c r="E23" s="197"/>
      <c r="F23" s="236"/>
      <c r="G23" s="173"/>
      <c r="H23" s="183"/>
      <c r="I23" s="183"/>
      <c r="J23" s="183">
        <f t="shared" ref="J23" si="7">(H23+I23)</f>
        <v>0</v>
      </c>
      <c r="K23" s="187" t="s">
        <v>37</v>
      </c>
      <c r="L23" s="187">
        <v>222.006</v>
      </c>
      <c r="O23" s="310"/>
      <c r="P23" s="317" t="s">
        <v>61</v>
      </c>
      <c r="Q23" s="311"/>
      <c r="R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O24" s="315" t="s">
        <v>24</v>
      </c>
      <c r="P24" s="277"/>
      <c r="Q24" s="277"/>
      <c r="R24" s="283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O25" s="284"/>
      <c r="P25" s="106"/>
      <c r="Q25" s="106"/>
      <c r="R25" s="285"/>
      <c r="S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O26" s="284"/>
      <c r="P26" s="106"/>
      <c r="Q26" s="106"/>
      <c r="R26" s="285"/>
      <c r="S26" s="173"/>
    </row>
    <row r="27" spans="2:19" ht="15.75" thickBot="1" x14ac:dyDescent="0.3">
      <c r="B27" s="177">
        <v>0</v>
      </c>
      <c r="C27" s="177">
        <v>0</v>
      </c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206" t="s">
        <v>81</v>
      </c>
      <c r="L27" s="207" t="s">
        <v>80</v>
      </c>
      <c r="O27" s="278"/>
      <c r="P27" s="279"/>
      <c r="Q27" s="279"/>
      <c r="R27" s="280"/>
    </row>
    <row r="28" spans="2:19" x14ac:dyDescent="0.25">
      <c r="B28" s="183">
        <v>0</v>
      </c>
      <c r="C28" s="183">
        <v>0</v>
      </c>
      <c r="D28" s="227">
        <f t="shared" si="9"/>
        <v>0</v>
      </c>
      <c r="E28" s="189" t="s">
        <v>77</v>
      </c>
      <c r="F28" s="179" t="s">
        <v>76</v>
      </c>
      <c r="G28" s="173"/>
      <c r="H28" s="183"/>
      <c r="I28" s="183"/>
      <c r="J28" s="183">
        <f>(H28+I28)</f>
        <v>0</v>
      </c>
      <c r="K28" s="187" t="s">
        <v>36</v>
      </c>
      <c r="L28" s="188" t="s">
        <v>78</v>
      </c>
    </row>
    <row r="29" spans="2:19" x14ac:dyDescent="0.25">
      <c r="B29" s="183">
        <v>0</v>
      </c>
      <c r="C29" s="177">
        <v>0</v>
      </c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0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Q18:R18"/>
    <mergeCell ref="Q19:R19"/>
  </mergeCells>
  <pageMargins left="0.7" right="0.7" top="0.75" bottom="0.75" header="0.3" footer="0.3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3EBF4-5BF0-4396-9842-4173959BE785}">
  <sheetPr>
    <tabColor theme="7" tint="0.39997558519241921"/>
  </sheetPr>
  <dimension ref="B1:Y45"/>
  <sheetViews>
    <sheetView zoomScaleNormal="100" workbookViewId="0">
      <selection activeCell="S8" sqref="S8"/>
    </sheetView>
  </sheetViews>
  <sheetFormatPr defaultRowHeight="15" x14ac:dyDescent="0.25"/>
  <cols>
    <col min="1" max="1" width="0.85546875" customWidth="1"/>
    <col min="2" max="2" width="8.42578125" customWidth="1"/>
    <col min="3" max="3" width="7.140625" customWidth="1"/>
    <col min="4" max="4" width="8.42578125" customWidth="1"/>
    <col min="5" max="5" width="13.42578125" customWidth="1"/>
    <col min="6" max="6" width="8.42578125" customWidth="1"/>
    <col min="7" max="7" width="1.140625" customWidth="1"/>
    <col min="8" max="8" width="7.85546875" customWidth="1"/>
    <col min="9" max="9" width="7.42578125" customWidth="1"/>
    <col min="10" max="10" width="7.7109375" customWidth="1"/>
    <col min="11" max="11" width="12.42578125" customWidth="1"/>
    <col min="12" max="12" width="7.85546875" customWidth="1"/>
    <col min="13" max="13" width="1" customWidth="1"/>
    <col min="14" max="14" width="7.5703125" customWidth="1"/>
    <col min="15" max="15" width="8.85546875" customWidth="1"/>
    <col min="16" max="16" width="9.85546875" customWidth="1"/>
    <col min="17" max="17" width="10.5703125" customWidth="1"/>
    <col min="18" max="18" width="12.57031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192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N3" s="235"/>
      <c r="O3" s="183"/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/>
      <c r="I4" s="183"/>
      <c r="J4" s="177">
        <f t="shared" ref="J4:J11" si="1">(H4+I4)</f>
        <v>0</v>
      </c>
      <c r="K4" s="231" t="s">
        <v>19</v>
      </c>
      <c r="L4" s="241">
        <v>226.00299999999999</v>
      </c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N8" s="234"/>
      <c r="O8" s="177"/>
      <c r="P8" s="177">
        <f>(N8+O8)</f>
        <v>0</v>
      </c>
      <c r="Q8" s="202" t="s">
        <v>62</v>
      </c>
      <c r="R8" s="262">
        <v>235</v>
      </c>
      <c r="T8" s="193"/>
    </row>
    <row r="9" spans="2:2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/>
      <c r="I9" s="183"/>
      <c r="J9" s="177">
        <f t="shared" si="1"/>
        <v>0</v>
      </c>
      <c r="K9" s="231" t="s">
        <v>110</v>
      </c>
      <c r="L9" s="241">
        <v>226.001</v>
      </c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/>
      <c r="I10" s="183"/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354"/>
      <c r="I12" s="187"/>
      <c r="J12" s="365">
        <v>0.7</v>
      </c>
      <c r="K12" s="231" t="s">
        <v>167</v>
      </c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SUM(H1:H12)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168</v>
      </c>
      <c r="R13" s="253" t="s">
        <v>169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173"/>
      <c r="O18" s="173"/>
      <c r="P18" s="173"/>
      <c r="Q18" s="480" t="s">
        <v>59</v>
      </c>
      <c r="R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173"/>
      <c r="O19" s="173"/>
      <c r="P19" s="173"/>
      <c r="Q19" s="482">
        <f>SUM(D17,D24,D31,J13,J19,J25,J31,P5,P10,P16)</f>
        <v>0</v>
      </c>
      <c r="R19" s="48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O22" s="308"/>
      <c r="P22" s="316" t="s">
        <v>63</v>
      </c>
      <c r="Q22" s="309"/>
      <c r="R22" s="281"/>
    </row>
    <row r="23" spans="2:19" x14ac:dyDescent="0.25">
      <c r="B23" s="234" t="s">
        <v>24</v>
      </c>
      <c r="C23" s="227" t="s">
        <v>24</v>
      </c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O23" s="310"/>
      <c r="P23" s="317" t="s">
        <v>61</v>
      </c>
      <c r="Q23" s="311"/>
      <c r="R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O24" s="315" t="s">
        <v>24</v>
      </c>
      <c r="P24" s="277"/>
      <c r="Q24" s="277"/>
      <c r="R24" s="283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O25" s="284"/>
      <c r="P25" s="106"/>
      <c r="Q25" s="106"/>
      <c r="R25" s="285"/>
      <c r="S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O26" s="284"/>
      <c r="P26" s="106"/>
      <c r="Q26" s="106"/>
      <c r="R26" s="285"/>
      <c r="S26" s="173"/>
    </row>
    <row r="27" spans="2:19" ht="15.75" thickBot="1" x14ac:dyDescent="0.3">
      <c r="B27" s="177">
        <v>0</v>
      </c>
      <c r="C27" s="177">
        <v>0</v>
      </c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206" t="s">
        <v>81</v>
      </c>
      <c r="L27" s="207" t="s">
        <v>80</v>
      </c>
      <c r="O27" s="278"/>
      <c r="P27" s="279"/>
      <c r="Q27" s="279"/>
      <c r="R27" s="280"/>
    </row>
    <row r="28" spans="2:19" x14ac:dyDescent="0.25">
      <c r="B28" s="183">
        <v>0</v>
      </c>
      <c r="C28" s="183">
        <v>0</v>
      </c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v>0</v>
      </c>
      <c r="K28" s="187" t="s">
        <v>36</v>
      </c>
      <c r="L28" s="188" t="s">
        <v>78</v>
      </c>
    </row>
    <row r="29" spans="2:19" x14ac:dyDescent="0.25">
      <c r="B29" s="183">
        <v>0</v>
      </c>
      <c r="C29" s="177">
        <v>0</v>
      </c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0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Q18:R18"/>
    <mergeCell ref="Q19:R19"/>
  </mergeCells>
  <pageMargins left="0.7" right="0.7" top="0.75" bottom="0.75" header="0.3" footer="0.3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126A-85C8-4E50-9ACA-8A1AB21F6DC4}">
  <sheetPr>
    <tabColor theme="0" tint="-0.34998626667073579"/>
  </sheetPr>
  <dimension ref="B1:Y45"/>
  <sheetViews>
    <sheetView zoomScaleNormal="100" workbookViewId="0">
      <selection activeCell="T7" sqref="T7"/>
    </sheetView>
  </sheetViews>
  <sheetFormatPr defaultRowHeight="15" x14ac:dyDescent="0.25"/>
  <cols>
    <col min="1" max="1" width="1.5703125" customWidth="1"/>
    <col min="2" max="2" width="10.140625" customWidth="1"/>
    <col min="3" max="3" width="6.7109375" customWidth="1"/>
    <col min="4" max="4" width="10.42578125" customWidth="1"/>
    <col min="5" max="5" width="11.140625" customWidth="1"/>
    <col min="6" max="6" width="9.7109375" customWidth="1"/>
    <col min="7" max="7" width="1" customWidth="1"/>
    <col min="8" max="8" width="8.7109375" customWidth="1"/>
    <col min="9" max="9" width="7.42578125" customWidth="1"/>
    <col min="10" max="10" width="8.7109375" customWidth="1"/>
    <col min="11" max="11" width="10.7109375" customWidth="1"/>
    <col min="12" max="12" width="8.7109375" customWidth="1"/>
    <col min="13" max="13" width="0.85546875" customWidth="1"/>
    <col min="14" max="14" width="8.42578125" customWidth="1"/>
    <col min="15" max="15" width="8" customWidth="1"/>
    <col min="16" max="16" width="9.85546875" customWidth="1"/>
    <col min="17" max="18" width="10.57031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185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/>
      <c r="I4" s="183"/>
      <c r="J4" s="177">
        <f t="shared" ref="J4:J12" si="1">(H4+I4)</f>
        <v>0</v>
      </c>
      <c r="K4" s="231" t="s">
        <v>19</v>
      </c>
      <c r="L4" s="241">
        <v>226.00299999999999</v>
      </c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/>
      <c r="I9" s="183"/>
      <c r="J9" s="177">
        <f t="shared" si="1"/>
        <v>0</v>
      </c>
      <c r="K9" s="231" t="s">
        <v>110</v>
      </c>
      <c r="L9" s="241">
        <v>226.001</v>
      </c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>(B10+C10)</f>
        <v>0</v>
      </c>
      <c r="E10" s="187" t="s">
        <v>109</v>
      </c>
      <c r="F10" s="188" t="s">
        <v>108</v>
      </c>
      <c r="G10" s="173"/>
      <c r="H10" s="235"/>
      <c r="I10" s="183"/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25.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477"/>
      <c r="I12" s="478"/>
      <c r="J12" s="177">
        <f t="shared" si="1"/>
        <v>0</v>
      </c>
      <c r="K12" s="231" t="s">
        <v>182</v>
      </c>
      <c r="L12" s="476">
        <v>275</v>
      </c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SUM(H1:H12)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480" t="s">
        <v>59</v>
      </c>
      <c r="O18" s="481"/>
      <c r="P18" s="173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482">
        <f>SUM(D17,D24,D31,J13,J19,J25,J31,P5,P10,P16)</f>
        <v>0</v>
      </c>
      <c r="O19" s="483"/>
      <c r="P19" s="17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N22" s="308"/>
      <c r="O22" s="316" t="s">
        <v>63</v>
      </c>
      <c r="P22" s="309"/>
      <c r="Q22" s="281"/>
    </row>
    <row r="23" spans="2:19" x14ac:dyDescent="0.25">
      <c r="B23" s="234"/>
      <c r="C23" s="227"/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N23" s="310"/>
      <c r="O23" s="317" t="s">
        <v>61</v>
      </c>
      <c r="P23" s="311"/>
      <c r="Q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N24" s="475">
        <v>0</v>
      </c>
      <c r="O24" s="277"/>
      <c r="P24" s="277"/>
      <c r="Q24" s="283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N25" s="284"/>
      <c r="O25" s="106"/>
      <c r="P25" s="106"/>
      <c r="Q25" s="285"/>
      <c r="S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N26" s="284"/>
      <c r="O26" s="106"/>
      <c r="P26" s="106"/>
      <c r="Q26" s="285"/>
      <c r="S26" s="173"/>
    </row>
    <row r="27" spans="2:19" ht="25.5" thickBot="1" x14ac:dyDescent="0.3">
      <c r="B27" s="177"/>
      <c r="C27" s="177"/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301" t="s">
        <v>81</v>
      </c>
      <c r="L27" s="207" t="s">
        <v>80</v>
      </c>
      <c r="N27" s="278"/>
      <c r="O27" s="279"/>
      <c r="P27" s="279"/>
      <c r="Q27" s="280"/>
    </row>
    <row r="28" spans="2:19" x14ac:dyDescent="0.25">
      <c r="B28" s="183"/>
      <c r="C28" s="183"/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f t="shared" ref="J28" si="10">(H28+I28)</f>
        <v>0</v>
      </c>
      <c r="K28" s="187" t="s">
        <v>36</v>
      </c>
      <c r="L28" s="188" t="s">
        <v>78</v>
      </c>
    </row>
    <row r="29" spans="2:19" x14ac:dyDescent="0.25">
      <c r="B29" s="183"/>
      <c r="C29" s="177"/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1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N18:O18"/>
    <mergeCell ref="N19:O19"/>
  </mergeCells>
  <pageMargins left="0.7" right="0.7" top="0.75" bottom="0.75" header="0.3" footer="0.3"/>
  <pageSetup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2ABB-275A-48C9-83B3-561228BC5AC6}">
  <sheetPr>
    <tabColor rgb="FF00B050"/>
  </sheetPr>
  <dimension ref="B1:Y45"/>
  <sheetViews>
    <sheetView zoomScaleNormal="100" workbookViewId="0">
      <selection activeCell="T6" sqref="T6"/>
    </sheetView>
  </sheetViews>
  <sheetFormatPr defaultRowHeight="15" x14ac:dyDescent="0.25"/>
  <cols>
    <col min="1" max="1" width="0.7109375" customWidth="1"/>
    <col min="2" max="2" width="10.5703125" customWidth="1"/>
    <col min="3" max="3" width="8.7109375" customWidth="1"/>
    <col min="4" max="4" width="10" customWidth="1"/>
    <col min="5" max="5" width="12.85546875" customWidth="1"/>
    <col min="6" max="6" width="10.140625" customWidth="1"/>
    <col min="7" max="7" width="0.85546875" customWidth="1"/>
    <col min="8" max="8" width="8.85546875" customWidth="1"/>
    <col min="9" max="9" width="7.42578125" customWidth="1"/>
    <col min="10" max="10" width="9.140625" customWidth="1"/>
    <col min="11" max="11" width="10.7109375" customWidth="1"/>
    <col min="12" max="12" width="8.5703125" customWidth="1"/>
    <col min="13" max="13" width="1" customWidth="1"/>
    <col min="14" max="14" width="9" customWidth="1"/>
    <col min="15" max="15" width="7.85546875" customWidth="1"/>
    <col min="16" max="16" width="8.7109375" customWidth="1"/>
    <col min="17" max="17" width="10.140625" customWidth="1"/>
    <col min="18" max="18" width="8.8554687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187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>
        <v>0</v>
      </c>
      <c r="I3" s="177">
        <v>0</v>
      </c>
      <c r="J3" s="177">
        <f>(H3+I3)</f>
        <v>0</v>
      </c>
      <c r="K3" s="261" t="s">
        <v>120</v>
      </c>
      <c r="L3" s="262">
        <v>226</v>
      </c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>
        <v>0</v>
      </c>
      <c r="I4" s="183">
        <v>0</v>
      </c>
      <c r="J4" s="177">
        <f t="shared" ref="J4:J11" si="1">(H4+I4)</f>
        <v>0</v>
      </c>
      <c r="K4" s="231" t="s">
        <v>19</v>
      </c>
      <c r="L4" s="241">
        <v>226.00299999999999</v>
      </c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>
        <v>0</v>
      </c>
      <c r="I5" s="183">
        <v>0</v>
      </c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>
        <v>0</v>
      </c>
      <c r="I6" s="177">
        <v>0</v>
      </c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>
        <v>0</v>
      </c>
      <c r="I7" s="183">
        <v>0</v>
      </c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>
        <v>0</v>
      </c>
      <c r="I8" s="183">
        <v>0</v>
      </c>
      <c r="J8" s="177">
        <f t="shared" si="1"/>
        <v>0</v>
      </c>
      <c r="K8" s="231" t="s">
        <v>22</v>
      </c>
      <c r="L8" s="241">
        <v>214.863</v>
      </c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ht="26.25" customHeight="1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>
        <v>0</v>
      </c>
      <c r="I9" s="183">
        <v>0</v>
      </c>
      <c r="J9" s="177">
        <f t="shared" si="1"/>
        <v>0</v>
      </c>
      <c r="K9" s="231" t="s">
        <v>110</v>
      </c>
      <c r="L9" s="241">
        <v>226.001</v>
      </c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>
        <v>0</v>
      </c>
      <c r="I10" s="183">
        <v>0</v>
      </c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>
        <v>0</v>
      </c>
      <c r="I11" s="186">
        <v>0</v>
      </c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237" t="s">
        <v>24</v>
      </c>
      <c r="I12" s="187" t="s">
        <v>24</v>
      </c>
      <c r="J12" s="187"/>
      <c r="K12" s="231"/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SUM(H1:H11)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480" t="s">
        <v>59</v>
      </c>
      <c r="O18" s="481"/>
      <c r="P18" s="173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482">
        <f>SUM(D17,D24,D31,J13,J19,J25,J31,P5,P10,P16)</f>
        <v>0</v>
      </c>
      <c r="O19" s="483"/>
      <c r="P19" s="17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N22" s="308"/>
      <c r="O22" s="316" t="s">
        <v>63</v>
      </c>
      <c r="P22" s="309"/>
      <c r="Q22" s="281"/>
    </row>
    <row r="23" spans="2:19" x14ac:dyDescent="0.25">
      <c r="B23" s="234" t="s">
        <v>24</v>
      </c>
      <c r="C23" s="227" t="s">
        <v>24</v>
      </c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N23" s="310"/>
      <c r="O23" s="317" t="s">
        <v>61</v>
      </c>
      <c r="P23" s="311"/>
      <c r="Q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N24" s="471">
        <v>0</v>
      </c>
      <c r="O24" s="469" t="s">
        <v>24</v>
      </c>
      <c r="P24" s="277"/>
      <c r="Q24" s="474" t="s">
        <v>24</v>
      </c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N25" s="472">
        <v>0</v>
      </c>
      <c r="O25" s="470" t="s">
        <v>24</v>
      </c>
      <c r="P25" s="106"/>
      <c r="Q25" s="474" t="s">
        <v>24</v>
      </c>
      <c r="S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N26" s="473">
        <f>SUM(N24:N25)</f>
        <v>0</v>
      </c>
      <c r="O26" s="339" t="s">
        <v>50</v>
      </c>
      <c r="P26" s="106"/>
      <c r="Q26" s="285"/>
      <c r="S26" s="173"/>
    </row>
    <row r="27" spans="2:19" ht="25.5" thickBot="1" x14ac:dyDescent="0.3">
      <c r="B27" s="177"/>
      <c r="C27" s="177"/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301" t="s">
        <v>81</v>
      </c>
      <c r="L27" s="207" t="s">
        <v>80</v>
      </c>
      <c r="N27" s="278"/>
      <c r="O27" s="279"/>
      <c r="P27" s="279"/>
      <c r="Q27" s="280"/>
    </row>
    <row r="28" spans="2:19" x14ac:dyDescent="0.25">
      <c r="B28" s="183"/>
      <c r="C28" s="183"/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f t="shared" ref="J28" si="10">(H28+I28)</f>
        <v>0</v>
      </c>
      <c r="K28" s="187" t="s">
        <v>36</v>
      </c>
      <c r="L28" s="188" t="s">
        <v>78</v>
      </c>
    </row>
    <row r="29" spans="2:19" x14ac:dyDescent="0.25">
      <c r="B29" s="183"/>
      <c r="C29" s="177"/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1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N18:O18"/>
    <mergeCell ref="N19:O19"/>
  </mergeCells>
  <pageMargins left="0.7" right="0.7" top="0.75" bottom="0.75" header="0.3" footer="0.3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B2DCE-7B65-458B-8211-18CB5E637283}">
  <sheetPr>
    <tabColor rgb="FFC00000"/>
  </sheetPr>
  <dimension ref="B1:Y45"/>
  <sheetViews>
    <sheetView zoomScaleNormal="100" workbookViewId="0">
      <selection activeCell="O1" sqref="O1"/>
    </sheetView>
  </sheetViews>
  <sheetFormatPr defaultRowHeight="15" x14ac:dyDescent="0.25"/>
  <cols>
    <col min="1" max="1" width="0.5703125" customWidth="1"/>
    <col min="2" max="2" width="9.5703125" customWidth="1"/>
    <col min="3" max="3" width="6.85546875" customWidth="1"/>
    <col min="4" max="4" width="9.28515625" customWidth="1"/>
    <col min="5" max="5" width="12.28515625" customWidth="1"/>
    <col min="6" max="6" width="9.28515625" customWidth="1"/>
    <col min="7" max="7" width="1" customWidth="1"/>
    <col min="8" max="8" width="8.7109375" customWidth="1"/>
    <col min="9" max="9" width="7.42578125" customWidth="1"/>
    <col min="10" max="10" width="8.85546875" customWidth="1"/>
    <col min="11" max="11" width="10.28515625" customWidth="1"/>
    <col min="12" max="12" width="8.7109375" customWidth="1"/>
    <col min="13" max="13" width="1" customWidth="1"/>
    <col min="14" max="14" width="7.5703125" customWidth="1"/>
    <col min="15" max="15" width="10.5703125" customWidth="1"/>
    <col min="16" max="16" width="9" customWidth="1"/>
    <col min="17" max="17" width="10.5703125" customWidth="1"/>
    <col min="18" max="18" width="9.425781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188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/>
      <c r="I4" s="183"/>
      <c r="J4" s="177">
        <f t="shared" ref="J4:J11" si="1">(H4+I4)</f>
        <v>0</v>
      </c>
      <c r="K4" s="231" t="s">
        <v>19</v>
      </c>
      <c r="L4" s="241">
        <v>226.00299999999999</v>
      </c>
      <c r="N4" s="234"/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/>
      <c r="I9" s="183"/>
      <c r="J9" s="177">
        <f t="shared" si="1"/>
        <v>0</v>
      </c>
      <c r="K9" s="231" t="s">
        <v>110</v>
      </c>
      <c r="L9" s="241">
        <v>226.001</v>
      </c>
      <c r="N9" s="255"/>
      <c r="O9" s="230" t="s">
        <v>24</v>
      </c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/>
      <c r="I10" s="183"/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237" t="s">
        <v>24</v>
      </c>
      <c r="I12" s="187" t="s">
        <v>24</v>
      </c>
      <c r="J12" s="187"/>
      <c r="K12" s="231"/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SUM(H1:H11)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173"/>
      <c r="O18" s="173"/>
      <c r="P18" s="173"/>
      <c r="Q18" s="480" t="s">
        <v>59</v>
      </c>
      <c r="R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173"/>
      <c r="O19" s="173"/>
      <c r="P19" s="173"/>
      <c r="Q19" s="482">
        <f>SUM(D17,D24,D31,J13,J19,J25,J31,P5,P10,P16)</f>
        <v>0</v>
      </c>
      <c r="R19" s="48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O22" s="346"/>
      <c r="P22" s="313" t="s">
        <v>63</v>
      </c>
      <c r="Q22" s="347"/>
      <c r="R22" s="281"/>
    </row>
    <row r="23" spans="2:19" x14ac:dyDescent="0.25">
      <c r="B23" s="234"/>
      <c r="C23" s="227" t="s">
        <v>24</v>
      </c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O23" s="348"/>
      <c r="P23" s="314" t="s">
        <v>61</v>
      </c>
      <c r="Q23" s="349"/>
      <c r="R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/>
      <c r="I24" s="183" t="s">
        <v>24</v>
      </c>
      <c r="J24" s="183" t="s">
        <v>24</v>
      </c>
      <c r="K24" s="187"/>
      <c r="L24" s="187"/>
      <c r="O24" s="345">
        <v>0</v>
      </c>
      <c r="P24" s="277"/>
      <c r="Q24" s="277"/>
      <c r="R24" s="283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O25" s="350">
        <v>0</v>
      </c>
      <c r="P25" s="351" t="s">
        <v>163</v>
      </c>
      <c r="Q25" s="106"/>
      <c r="R25" s="285"/>
      <c r="S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O26" s="284"/>
      <c r="P26" s="106"/>
      <c r="Q26" s="106"/>
      <c r="R26" s="285"/>
      <c r="S26" s="173"/>
    </row>
    <row r="27" spans="2:19" ht="25.5" thickBot="1" x14ac:dyDescent="0.3">
      <c r="B27" s="177"/>
      <c r="C27" s="177"/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301" t="s">
        <v>81</v>
      </c>
      <c r="L27" s="207" t="s">
        <v>80</v>
      </c>
      <c r="O27" s="278"/>
      <c r="P27" s="279"/>
      <c r="Q27" s="279"/>
      <c r="R27" s="280"/>
    </row>
    <row r="28" spans="2:19" x14ac:dyDescent="0.25">
      <c r="B28" s="183"/>
      <c r="C28" s="183"/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f t="shared" ref="J28" si="10">(H28+I28)</f>
        <v>0</v>
      </c>
      <c r="K28" s="187" t="s">
        <v>36</v>
      </c>
      <c r="L28" s="188" t="s">
        <v>78</v>
      </c>
    </row>
    <row r="29" spans="2:19" x14ac:dyDescent="0.25">
      <c r="B29" s="183"/>
      <c r="C29" s="177"/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1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Q18:R18"/>
    <mergeCell ref="Q19:R19"/>
  </mergeCells>
  <pageMargins left="0.7" right="0.7" top="0.75" bottom="0.75" header="0.3" footer="0.3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96D4-DDA2-4EFE-9A0E-85F09B95BAA8}">
  <sheetPr>
    <tabColor theme="7" tint="0.39997558519241921"/>
  </sheetPr>
  <dimension ref="A1:X44"/>
  <sheetViews>
    <sheetView zoomScaleNormal="100" workbookViewId="0">
      <selection activeCell="O26" sqref="O26"/>
    </sheetView>
  </sheetViews>
  <sheetFormatPr defaultRowHeight="15" x14ac:dyDescent="0.25"/>
  <cols>
    <col min="1" max="1" width="10" customWidth="1"/>
    <col min="2" max="2" width="8" customWidth="1"/>
    <col min="3" max="3" width="9.28515625" customWidth="1"/>
    <col min="4" max="4" width="10.7109375" customWidth="1"/>
    <col min="5" max="5" width="9.28515625" customWidth="1"/>
    <col min="6" max="6" width="1.140625" customWidth="1"/>
    <col min="7" max="7" width="8.7109375" customWidth="1"/>
    <col min="8" max="8" width="7.42578125" customWidth="1"/>
    <col min="9" max="9" width="9" customWidth="1"/>
    <col min="10" max="10" width="9.5703125" customWidth="1"/>
    <col min="11" max="11" width="8.7109375" customWidth="1"/>
    <col min="12" max="12" width="1.28515625" customWidth="1"/>
    <col min="13" max="13" width="9" customWidth="1"/>
    <col min="14" max="16" width="9.85546875" customWidth="1"/>
    <col min="17" max="17" width="9" customWidth="1"/>
  </cols>
  <sheetData>
    <row r="1" spans="1:24" ht="16.5" thickBot="1" x14ac:dyDescent="0.3">
      <c r="A1" s="170"/>
      <c r="B1" s="170"/>
      <c r="C1" s="170"/>
      <c r="D1" s="170" t="s">
        <v>126</v>
      </c>
      <c r="E1" s="170"/>
      <c r="F1" s="170"/>
      <c r="G1" s="170"/>
      <c r="H1" s="170"/>
      <c r="I1" s="479" t="s">
        <v>189</v>
      </c>
      <c r="J1" s="479"/>
      <c r="K1" s="479"/>
    </row>
    <row r="2" spans="1:24" ht="39" customHeight="1" thickBot="1" x14ac:dyDescent="0.3">
      <c r="A2" s="257" t="s">
        <v>120</v>
      </c>
      <c r="B2" s="258" t="s">
        <v>2</v>
      </c>
      <c r="C2" s="258" t="s">
        <v>50</v>
      </c>
      <c r="D2" s="259" t="s">
        <v>125</v>
      </c>
      <c r="E2" s="333" t="s">
        <v>141</v>
      </c>
      <c r="F2" s="173"/>
      <c r="G2" s="263" t="s">
        <v>120</v>
      </c>
      <c r="H2" s="264" t="s">
        <v>2</v>
      </c>
      <c r="I2" s="264" t="s">
        <v>50</v>
      </c>
      <c r="J2" s="265" t="s">
        <v>124</v>
      </c>
      <c r="K2" s="176" t="s">
        <v>123</v>
      </c>
      <c r="M2" s="229" t="s">
        <v>120</v>
      </c>
      <c r="N2" s="229" t="s">
        <v>2</v>
      </c>
      <c r="O2" s="229" t="s">
        <v>50</v>
      </c>
      <c r="P2" s="232" t="s">
        <v>71</v>
      </c>
      <c r="Q2" s="275" t="s">
        <v>70</v>
      </c>
      <c r="T2" s="173"/>
    </row>
    <row r="3" spans="1:24" x14ac:dyDescent="0.25">
      <c r="A3" s="234"/>
      <c r="B3" s="177"/>
      <c r="C3" s="227">
        <f>(A3+B3)</f>
        <v>0</v>
      </c>
      <c r="D3" s="197" t="s">
        <v>3</v>
      </c>
      <c r="E3" s="256" t="s">
        <v>121</v>
      </c>
      <c r="F3" s="173"/>
      <c r="G3" s="234"/>
      <c r="H3" s="177"/>
      <c r="I3" s="177">
        <f>(G3+H3)</f>
        <v>0</v>
      </c>
      <c r="J3" s="261" t="s">
        <v>120</v>
      </c>
      <c r="K3" s="262">
        <v>226</v>
      </c>
      <c r="M3" s="235">
        <v>0</v>
      </c>
      <c r="N3" s="183">
        <v>0</v>
      </c>
      <c r="O3" s="183">
        <f>(M3+N3)</f>
        <v>0</v>
      </c>
      <c r="P3" s="187" t="s">
        <v>62</v>
      </c>
      <c r="Q3" s="253" t="s">
        <v>67</v>
      </c>
      <c r="T3" s="173"/>
    </row>
    <row r="4" spans="1:24" x14ac:dyDescent="0.25">
      <c r="A4" s="235"/>
      <c r="B4" s="183"/>
      <c r="C4" s="227">
        <f t="shared" ref="C4:C17" si="0">(A4+B4)</f>
        <v>0</v>
      </c>
      <c r="D4" s="189" t="s">
        <v>119</v>
      </c>
      <c r="E4" s="188" t="s">
        <v>68</v>
      </c>
      <c r="F4" s="173"/>
      <c r="G4" s="235"/>
      <c r="H4" s="183"/>
      <c r="I4" s="177">
        <f t="shared" ref="I4:I11" si="1">(G4+H4)</f>
        <v>0</v>
      </c>
      <c r="J4" s="231" t="s">
        <v>19</v>
      </c>
      <c r="K4" s="241">
        <v>226.00299999999999</v>
      </c>
      <c r="M4" s="234"/>
      <c r="N4" s="177"/>
      <c r="O4" s="177"/>
      <c r="P4" s="202"/>
      <c r="Q4" s="236"/>
      <c r="T4" s="173"/>
    </row>
    <row r="5" spans="1:24" ht="24.75" customHeight="1" thickBot="1" x14ac:dyDescent="0.3">
      <c r="A5" s="235"/>
      <c r="B5" s="177"/>
      <c r="C5" s="227">
        <f t="shared" si="0"/>
        <v>0</v>
      </c>
      <c r="D5" s="197" t="s">
        <v>4</v>
      </c>
      <c r="E5" s="188" t="s">
        <v>118</v>
      </c>
      <c r="F5" s="173"/>
      <c r="G5" s="235"/>
      <c r="H5" s="183"/>
      <c r="I5" s="177">
        <f t="shared" si="1"/>
        <v>0</v>
      </c>
      <c r="J5" s="231" t="s">
        <v>117</v>
      </c>
      <c r="K5" s="241">
        <v>226.001</v>
      </c>
      <c r="M5" s="238">
        <f>SUM(M3:M4)</f>
        <v>0</v>
      </c>
      <c r="N5" s="238">
        <f>N3</f>
        <v>0</v>
      </c>
      <c r="O5" s="239">
        <f t="shared" ref="O5" si="2">(M5+N5)</f>
        <v>0</v>
      </c>
      <c r="P5" s="332" t="s">
        <v>66</v>
      </c>
      <c r="Q5" s="290">
        <f>O5</f>
        <v>0</v>
      </c>
      <c r="T5" s="173"/>
    </row>
    <row r="6" spans="1:24" ht="15.75" thickBot="1" x14ac:dyDescent="0.3">
      <c r="A6" s="235"/>
      <c r="B6" s="183"/>
      <c r="C6" s="227">
        <v>78687.63</v>
      </c>
      <c r="D6" s="187" t="s">
        <v>5</v>
      </c>
      <c r="E6" s="188" t="s">
        <v>116</v>
      </c>
      <c r="F6" s="173"/>
      <c r="G6" s="234"/>
      <c r="H6" s="177"/>
      <c r="I6" s="177">
        <f t="shared" si="1"/>
        <v>0</v>
      </c>
      <c r="J6" s="231" t="s">
        <v>20</v>
      </c>
      <c r="K6" s="241">
        <v>214.86500000000001</v>
      </c>
      <c r="S6" s="173"/>
    </row>
    <row r="7" spans="1:24" ht="37.5" thickBot="1" x14ac:dyDescent="0.3">
      <c r="A7" s="235"/>
      <c r="B7" s="183"/>
      <c r="C7" s="227">
        <f t="shared" si="0"/>
        <v>0</v>
      </c>
      <c r="D7" s="187" t="s">
        <v>6</v>
      </c>
      <c r="E7" s="188" t="s">
        <v>115</v>
      </c>
      <c r="F7" s="173"/>
      <c r="G7" s="235"/>
      <c r="H7" s="183"/>
      <c r="I7" s="177">
        <f t="shared" si="1"/>
        <v>0</v>
      </c>
      <c r="J7" s="231" t="s">
        <v>21</v>
      </c>
      <c r="K7" s="241">
        <v>214.86600000000001</v>
      </c>
      <c r="M7" s="257" t="s">
        <v>147</v>
      </c>
      <c r="N7" s="258" t="s">
        <v>2</v>
      </c>
      <c r="O7" s="267" t="s">
        <v>50</v>
      </c>
      <c r="P7" s="259" t="s">
        <v>144</v>
      </c>
      <c r="Q7" s="213" t="s">
        <v>64</v>
      </c>
      <c r="R7" s="173"/>
      <c r="S7" s="193"/>
    </row>
    <row r="8" spans="1:24" x14ac:dyDescent="0.25">
      <c r="A8" s="235"/>
      <c r="B8" s="183"/>
      <c r="C8" s="227">
        <f t="shared" si="0"/>
        <v>0</v>
      </c>
      <c r="D8" s="187" t="s">
        <v>114</v>
      </c>
      <c r="E8" s="188" t="s">
        <v>113</v>
      </c>
      <c r="F8" s="173"/>
      <c r="G8" s="235"/>
      <c r="H8" s="183"/>
      <c r="I8" s="177">
        <f t="shared" si="1"/>
        <v>0</v>
      </c>
      <c r="J8" s="231" t="s">
        <v>22</v>
      </c>
      <c r="K8" s="241">
        <v>214.863</v>
      </c>
      <c r="M8" s="234">
        <v>0</v>
      </c>
      <c r="N8" s="177">
        <v>0</v>
      </c>
      <c r="O8" s="177">
        <f>(M8+N8)</f>
        <v>0</v>
      </c>
      <c r="P8" s="202" t="s">
        <v>62</v>
      </c>
      <c r="Q8" s="262">
        <v>235</v>
      </c>
      <c r="S8" s="193"/>
    </row>
    <row r="9" spans="1:24" ht="24.75" x14ac:dyDescent="0.25">
      <c r="A9" s="235"/>
      <c r="B9" s="183"/>
      <c r="C9" s="227">
        <f t="shared" si="0"/>
        <v>0</v>
      </c>
      <c r="D9" s="187" t="s">
        <v>112</v>
      </c>
      <c r="E9" s="188" t="s">
        <v>111</v>
      </c>
      <c r="F9" s="173"/>
      <c r="G9" s="235"/>
      <c r="H9" s="183"/>
      <c r="I9" s="177">
        <f t="shared" si="1"/>
        <v>0</v>
      </c>
      <c r="J9" s="231" t="s">
        <v>161</v>
      </c>
      <c r="K9" s="241">
        <v>226.001</v>
      </c>
      <c r="M9" s="255"/>
      <c r="N9" s="230"/>
      <c r="O9" s="230"/>
      <c r="P9" s="202"/>
      <c r="Q9" s="250"/>
      <c r="S9" s="193"/>
    </row>
    <row r="10" spans="1:24" ht="42" customHeight="1" thickBot="1" x14ac:dyDescent="0.3">
      <c r="A10" s="235"/>
      <c r="B10" s="183"/>
      <c r="C10" s="227">
        <f t="shared" si="0"/>
        <v>0</v>
      </c>
      <c r="D10" s="187" t="s">
        <v>109</v>
      </c>
      <c r="E10" s="188" t="s">
        <v>108</v>
      </c>
      <c r="F10" s="173"/>
      <c r="G10" s="235"/>
      <c r="H10" s="183"/>
      <c r="I10" s="177">
        <f t="shared" si="1"/>
        <v>0</v>
      </c>
      <c r="J10" s="231" t="s">
        <v>107</v>
      </c>
      <c r="K10" s="241">
        <v>222.00399999999999</v>
      </c>
      <c r="M10" s="238">
        <f>SUM(M8:M8)</f>
        <v>0</v>
      </c>
      <c r="N10" s="238">
        <f>SUM(N8:N8)</f>
        <v>0</v>
      </c>
      <c r="O10" s="239">
        <f>(M10+N10)</f>
        <v>0</v>
      </c>
      <c r="P10" s="332" t="s">
        <v>60</v>
      </c>
      <c r="Q10" s="290">
        <f>O10</f>
        <v>0</v>
      </c>
      <c r="R10" s="173"/>
      <c r="S10" s="173"/>
    </row>
    <row r="11" spans="1:24" ht="25.5" thickBot="1" x14ac:dyDescent="0.3">
      <c r="A11" s="235"/>
      <c r="B11" s="183"/>
      <c r="C11" s="227">
        <f t="shared" si="0"/>
        <v>0</v>
      </c>
      <c r="D11" s="187" t="s">
        <v>106</v>
      </c>
      <c r="E11" s="188" t="s">
        <v>105</v>
      </c>
      <c r="F11" s="173"/>
      <c r="G11" s="242"/>
      <c r="H11" s="186"/>
      <c r="I11" s="177">
        <f t="shared" si="1"/>
        <v>0</v>
      </c>
      <c r="J11" s="231" t="s">
        <v>104</v>
      </c>
      <c r="K11" s="241">
        <v>214.101</v>
      </c>
      <c r="M11" s="271"/>
      <c r="N11" s="271"/>
      <c r="O11" s="271"/>
      <c r="P11" s="271"/>
      <c r="Q11" s="173"/>
      <c r="R11" s="170"/>
      <c r="S11" s="170"/>
    </row>
    <row r="12" spans="1:24" ht="25.5" thickBot="1" x14ac:dyDescent="0.3">
      <c r="A12" s="235"/>
      <c r="B12" s="183"/>
      <c r="C12" s="227">
        <f t="shared" si="0"/>
        <v>0</v>
      </c>
      <c r="D12" s="187" t="s">
        <v>103</v>
      </c>
      <c r="E12" s="188" t="s">
        <v>102</v>
      </c>
      <c r="F12" s="173"/>
      <c r="G12" s="237"/>
      <c r="H12" s="187"/>
      <c r="I12" s="187"/>
      <c r="J12" s="231"/>
      <c r="K12" s="243"/>
      <c r="M12" s="274" t="s">
        <v>145</v>
      </c>
      <c r="N12" s="205"/>
      <c r="O12" s="205"/>
      <c r="P12" s="259" t="s">
        <v>73</v>
      </c>
      <c r="Q12" s="213" t="s">
        <v>146</v>
      </c>
      <c r="R12" s="170"/>
      <c r="S12" s="170"/>
    </row>
    <row r="13" spans="1:24" ht="25.5" thickBot="1" x14ac:dyDescent="0.3">
      <c r="A13" s="235"/>
      <c r="B13" s="183"/>
      <c r="C13" s="227">
        <f t="shared" si="0"/>
        <v>0</v>
      </c>
      <c r="D13" s="187" t="s">
        <v>101</v>
      </c>
      <c r="E13" s="188" t="s">
        <v>100</v>
      </c>
      <c r="F13" s="173"/>
      <c r="G13" s="238">
        <f>SUM(G3:G11)</f>
        <v>0</v>
      </c>
      <c r="H13" s="238">
        <f>SUM(H3:H12)</f>
        <v>0</v>
      </c>
      <c r="I13" s="228">
        <f t="shared" ref="I13" si="3">(G13+H13)</f>
        <v>0</v>
      </c>
      <c r="J13" s="344" t="s">
        <v>60</v>
      </c>
      <c r="K13" s="290">
        <f>I13</f>
        <v>0</v>
      </c>
      <c r="M13" s="235">
        <v>0</v>
      </c>
      <c r="N13" s="183">
        <v>0</v>
      </c>
      <c r="O13" s="183">
        <v>0</v>
      </c>
      <c r="P13" s="273" t="s">
        <v>139</v>
      </c>
      <c r="Q13" s="253" t="s">
        <v>68</v>
      </c>
      <c r="S13" s="173"/>
      <c r="T13" s="170"/>
      <c r="U13" s="170"/>
      <c r="V13" s="170"/>
      <c r="W13" s="170"/>
      <c r="X13" s="170"/>
    </row>
    <row r="14" spans="1:24" ht="25.5" thickBot="1" x14ac:dyDescent="0.3">
      <c r="A14" s="235"/>
      <c r="B14" s="183"/>
      <c r="C14" s="227">
        <f t="shared" si="0"/>
        <v>0</v>
      </c>
      <c r="D14" s="187" t="s">
        <v>99</v>
      </c>
      <c r="E14" s="188" t="s">
        <v>98</v>
      </c>
      <c r="F14" s="173"/>
      <c r="G14" s="173"/>
      <c r="H14" s="173"/>
      <c r="I14" s="173"/>
      <c r="J14" s="193"/>
      <c r="K14" s="173"/>
      <c r="M14" s="235">
        <v>0</v>
      </c>
      <c r="N14" s="183"/>
      <c r="O14" s="183">
        <f>(M14+N14)</f>
        <v>0</v>
      </c>
      <c r="P14" s="273" t="s">
        <v>148</v>
      </c>
      <c r="Q14" s="253" t="s">
        <v>127</v>
      </c>
    </row>
    <row r="15" spans="1:24" ht="15.75" thickBot="1" x14ac:dyDescent="0.3">
      <c r="A15" s="235"/>
      <c r="B15" s="183"/>
      <c r="C15" s="227">
        <f t="shared" si="0"/>
        <v>0</v>
      </c>
      <c r="D15" s="187" t="s">
        <v>97</v>
      </c>
      <c r="E15" s="188" t="s">
        <v>96</v>
      </c>
      <c r="F15" s="173"/>
      <c r="G15" s="257" t="s">
        <v>120</v>
      </c>
      <c r="H15" s="258" t="s">
        <v>2</v>
      </c>
      <c r="I15" s="258" t="s">
        <v>50</v>
      </c>
      <c r="J15" s="246" t="s">
        <v>95</v>
      </c>
      <c r="K15" s="213" t="s">
        <v>94</v>
      </c>
      <c r="M15" s="235" t="s">
        <v>24</v>
      </c>
      <c r="N15" s="183" t="s">
        <v>24</v>
      </c>
      <c r="O15" s="183" t="s">
        <v>24</v>
      </c>
      <c r="P15" s="187"/>
      <c r="Q15" s="253"/>
    </row>
    <row r="16" spans="1:24" ht="25.5" thickBot="1" x14ac:dyDescent="0.3">
      <c r="A16" s="235"/>
      <c r="B16" s="183"/>
      <c r="C16" s="227">
        <f t="shared" si="0"/>
        <v>0</v>
      </c>
      <c r="D16" s="187" t="s">
        <v>15</v>
      </c>
      <c r="E16" s="188" t="s">
        <v>93</v>
      </c>
      <c r="F16" s="173"/>
      <c r="G16" s="247"/>
      <c r="H16" s="199"/>
      <c r="I16" s="199"/>
      <c r="J16" s="181"/>
      <c r="K16" s="248"/>
      <c r="M16" s="238">
        <f>SUM(M13:M15)</f>
        <v>0</v>
      </c>
      <c r="N16" s="244">
        <f>SUM(N13:N15)</f>
        <v>0</v>
      </c>
      <c r="O16" s="239">
        <f>(M16+N16)</f>
        <v>0</v>
      </c>
      <c r="P16" s="332" t="s">
        <v>60</v>
      </c>
      <c r="Q16" s="290">
        <f>O16</f>
        <v>0</v>
      </c>
    </row>
    <row r="17" spans="1:18" ht="15.75" thickBot="1" x14ac:dyDescent="0.3">
      <c r="A17" s="238">
        <f>SUM(A3:A16)</f>
        <v>0</v>
      </c>
      <c r="B17" s="238">
        <f t="shared" ref="B17" si="4">SUM(B3:B16)</f>
        <v>0</v>
      </c>
      <c r="C17" s="228">
        <f t="shared" si="0"/>
        <v>0</v>
      </c>
      <c r="D17" s="343" t="s">
        <v>60</v>
      </c>
      <c r="E17" s="290">
        <f>C17</f>
        <v>0</v>
      </c>
      <c r="F17" s="173"/>
      <c r="G17" s="183">
        <v>0</v>
      </c>
      <c r="H17" s="183">
        <v>0</v>
      </c>
      <c r="I17" s="183">
        <v>0</v>
      </c>
      <c r="J17" s="187" t="s">
        <v>92</v>
      </c>
      <c r="K17" s="187">
        <v>247</v>
      </c>
      <c r="M17" s="173"/>
      <c r="N17" s="173"/>
      <c r="O17" s="173"/>
      <c r="P17" s="173"/>
      <c r="Q17" s="173"/>
    </row>
    <row r="18" spans="1:18" ht="14.25" customHeight="1" thickBot="1" x14ac:dyDescent="0.3">
      <c r="A18" s="173"/>
      <c r="B18" s="173"/>
      <c r="C18" s="173"/>
      <c r="D18" s="173"/>
      <c r="E18" s="173"/>
      <c r="F18" s="173"/>
      <c r="G18" s="249"/>
      <c r="H18" s="202"/>
      <c r="I18" s="202"/>
      <c r="J18" s="202"/>
      <c r="K18" s="250"/>
      <c r="M18" s="480" t="s">
        <v>59</v>
      </c>
      <c r="N18" s="481"/>
      <c r="O18" s="173"/>
      <c r="R18" s="173"/>
    </row>
    <row r="19" spans="1:18" ht="25.5" thickBot="1" x14ac:dyDescent="0.3">
      <c r="A19" s="257" t="s">
        <v>120</v>
      </c>
      <c r="B19" s="258" t="s">
        <v>2</v>
      </c>
      <c r="C19" s="258" t="s">
        <v>50</v>
      </c>
      <c r="D19" s="233" t="s">
        <v>91</v>
      </c>
      <c r="E19" s="213" t="s">
        <v>90</v>
      </c>
      <c r="F19" s="173"/>
      <c r="G19" s="251">
        <f>SUM(G16:G18)</f>
        <v>0</v>
      </c>
      <c r="H19" s="251">
        <f>SUM(H16:H18)</f>
        <v>0</v>
      </c>
      <c r="I19" s="228">
        <f t="shared" ref="I19" si="5">(G19+H19)</f>
        <v>0</v>
      </c>
      <c r="J19" s="332" t="s">
        <v>60</v>
      </c>
      <c r="K19" s="290">
        <f>I19</f>
        <v>0</v>
      </c>
      <c r="M19" s="482">
        <f>SUM(C17,C23,C29,I13,I19,I25,I29,O5,O10, O16)</f>
        <v>0</v>
      </c>
      <c r="N19" s="483"/>
      <c r="O19" s="173"/>
    </row>
    <row r="20" spans="1:18" ht="15.75" thickBot="1" x14ac:dyDescent="0.3">
      <c r="A20" s="234"/>
      <c r="B20" s="177"/>
      <c r="C20" s="227">
        <f t="shared" ref="C20:C22" si="6">(A20+B20)</f>
        <v>0</v>
      </c>
      <c r="D20" s="336" t="s">
        <v>62</v>
      </c>
      <c r="E20" s="266" t="s">
        <v>89</v>
      </c>
      <c r="F20" s="173"/>
      <c r="G20" s="173"/>
      <c r="H20" s="173"/>
      <c r="I20" s="173"/>
      <c r="J20" s="173"/>
      <c r="K20" s="173"/>
    </row>
    <row r="21" spans="1:18" ht="15.75" thickBot="1" x14ac:dyDescent="0.3">
      <c r="A21" s="235"/>
      <c r="B21" s="183"/>
      <c r="C21" s="227">
        <f t="shared" si="6"/>
        <v>0</v>
      </c>
      <c r="D21" s="272" t="s">
        <v>77</v>
      </c>
      <c r="E21" s="253" t="s">
        <v>87</v>
      </c>
      <c r="F21" s="173"/>
      <c r="G21" s="268" t="s">
        <v>120</v>
      </c>
      <c r="H21" s="269" t="s">
        <v>2</v>
      </c>
      <c r="I21" s="269" t="s">
        <v>50</v>
      </c>
      <c r="J21" s="270" t="s">
        <v>37</v>
      </c>
      <c r="K21" s="207" t="s">
        <v>88</v>
      </c>
    </row>
    <row r="22" spans="1:18" x14ac:dyDescent="0.25">
      <c r="A22" s="235"/>
      <c r="B22" s="183"/>
      <c r="C22" s="227">
        <f t="shared" si="6"/>
        <v>0</v>
      </c>
      <c r="D22" s="272" t="s">
        <v>75</v>
      </c>
      <c r="E22" s="253" t="s">
        <v>85</v>
      </c>
      <c r="F22" s="173"/>
      <c r="G22" s="183" t="s">
        <v>24</v>
      </c>
      <c r="H22" s="183" t="s">
        <v>24</v>
      </c>
      <c r="I22" s="183" t="s">
        <v>24</v>
      </c>
      <c r="J22" s="187"/>
      <c r="K22" s="187"/>
      <c r="M22" s="340"/>
      <c r="N22" s="341" t="s">
        <v>63</v>
      </c>
      <c r="O22" s="342"/>
      <c r="P22" s="281"/>
    </row>
    <row r="23" spans="1:18" ht="15.75" thickBot="1" x14ac:dyDescent="0.3">
      <c r="A23" s="251">
        <f>SUM(A20:A22)</f>
        <v>0</v>
      </c>
      <c r="B23" s="289">
        <f>SUM(B20:B22)</f>
        <v>0</v>
      </c>
      <c r="C23" s="289">
        <f t="shared" ref="C23" si="7">(A23+B23)</f>
        <v>0</v>
      </c>
      <c r="D23" s="254" t="s">
        <v>60</v>
      </c>
      <c r="E23" s="291">
        <f>(C23)</f>
        <v>0</v>
      </c>
      <c r="F23" s="173"/>
      <c r="G23" s="183">
        <v>0</v>
      </c>
      <c r="H23" s="183">
        <v>0</v>
      </c>
      <c r="I23" s="183">
        <f t="shared" ref="I23" si="8">(G23+H23)</f>
        <v>0</v>
      </c>
      <c r="J23" s="187" t="s">
        <v>37</v>
      </c>
      <c r="K23" s="187">
        <v>222.006</v>
      </c>
      <c r="M23" s="286"/>
      <c r="N23" s="276" t="s">
        <v>61</v>
      </c>
      <c r="O23" s="287"/>
      <c r="P23" s="288"/>
    </row>
    <row r="24" spans="1:18" ht="17.25" customHeight="1" thickBot="1" x14ac:dyDescent="0.3">
      <c r="A24" s="173"/>
      <c r="B24" s="173"/>
      <c r="C24" s="173"/>
      <c r="D24" s="173"/>
      <c r="E24" s="193"/>
      <c r="F24" s="173"/>
      <c r="G24" s="183"/>
      <c r="H24" s="183" t="s">
        <v>24</v>
      </c>
      <c r="I24" s="183" t="s">
        <v>24</v>
      </c>
      <c r="J24" s="187"/>
      <c r="K24" s="187"/>
      <c r="M24" s="315">
        <v>0</v>
      </c>
      <c r="N24" s="338"/>
      <c r="O24" s="466"/>
      <c r="P24" s="283"/>
      <c r="R24" s="173"/>
    </row>
    <row r="25" spans="1:18" ht="15" customHeight="1" thickBot="1" x14ac:dyDescent="0.3">
      <c r="A25" s="257" t="s">
        <v>120</v>
      </c>
      <c r="B25" s="258" t="s">
        <v>2</v>
      </c>
      <c r="C25" s="258" t="s">
        <v>50</v>
      </c>
      <c r="D25" s="233" t="s">
        <v>83</v>
      </c>
      <c r="E25" s="213" t="s">
        <v>82</v>
      </c>
      <c r="F25" s="173"/>
      <c r="G25" s="238">
        <f>SUM(G22:G24)</f>
        <v>0</v>
      </c>
      <c r="H25" s="238">
        <f>SUM(H22:H24)</f>
        <v>0</v>
      </c>
      <c r="I25" s="244">
        <f>(G25+H25)</f>
        <v>0</v>
      </c>
      <c r="J25" s="252" t="s">
        <v>60</v>
      </c>
      <c r="K25" s="290">
        <f>I25</f>
        <v>0</v>
      </c>
      <c r="M25" s="331" t="s">
        <v>24</v>
      </c>
      <c r="N25" s="339" t="s">
        <v>24</v>
      </c>
      <c r="O25" s="106"/>
      <c r="P25" s="285"/>
      <c r="R25" s="173"/>
    </row>
    <row r="26" spans="1:18" ht="15.75" customHeight="1" thickBot="1" x14ac:dyDescent="0.3">
      <c r="A26" s="177"/>
      <c r="B26" s="177"/>
      <c r="C26" s="227">
        <f t="shared" ref="C26:C28" si="9">(A26+B26)</f>
        <v>0</v>
      </c>
      <c r="D26" s="334" t="s">
        <v>62</v>
      </c>
      <c r="E26" s="337" t="s">
        <v>79</v>
      </c>
      <c r="F26" s="173"/>
      <c r="G26" s="173" t="s">
        <v>84</v>
      </c>
      <c r="H26" s="173"/>
      <c r="I26" s="173"/>
      <c r="J26" s="173"/>
      <c r="K26" s="173"/>
      <c r="M26" s="284"/>
      <c r="N26" s="106"/>
      <c r="O26" s="106"/>
      <c r="P26" s="285"/>
      <c r="R26" s="173"/>
    </row>
    <row r="27" spans="1:18" ht="25.5" thickBot="1" x14ac:dyDescent="0.3">
      <c r="A27" s="183"/>
      <c r="B27" s="183"/>
      <c r="C27" s="227">
        <f t="shared" si="9"/>
        <v>0</v>
      </c>
      <c r="D27" s="335" t="s">
        <v>77</v>
      </c>
      <c r="E27" s="188" t="s">
        <v>76</v>
      </c>
      <c r="F27" s="173"/>
      <c r="G27" s="268" t="s">
        <v>120</v>
      </c>
      <c r="H27" s="269" t="s">
        <v>2</v>
      </c>
      <c r="I27" s="269" t="s">
        <v>50</v>
      </c>
      <c r="J27" s="301" t="s">
        <v>81</v>
      </c>
      <c r="K27" s="207" t="s">
        <v>80</v>
      </c>
      <c r="M27" s="278"/>
      <c r="N27" s="279"/>
      <c r="O27" s="279"/>
      <c r="P27" s="280"/>
    </row>
    <row r="28" spans="1:18" x14ac:dyDescent="0.25">
      <c r="A28" s="183"/>
      <c r="B28" s="177"/>
      <c r="C28" s="227">
        <f t="shared" si="9"/>
        <v>0</v>
      </c>
      <c r="D28" s="334" t="s">
        <v>75</v>
      </c>
      <c r="E28" s="198" t="s">
        <v>74</v>
      </c>
      <c r="F28" s="173"/>
      <c r="G28" s="183">
        <v>0</v>
      </c>
      <c r="H28" s="183">
        <v>0</v>
      </c>
      <c r="I28" s="183">
        <f t="shared" ref="I28" si="10">(G28+H28)</f>
        <v>0</v>
      </c>
      <c r="J28" s="272" t="s">
        <v>36</v>
      </c>
      <c r="K28" s="188" t="s">
        <v>78</v>
      </c>
    </row>
    <row r="29" spans="1:18" ht="15.75" thickBot="1" x14ac:dyDescent="0.3">
      <c r="A29" s="190">
        <f>SUM(A26:A28)</f>
        <v>0</v>
      </c>
      <c r="B29" s="190">
        <f>SUM(B26:B28)</f>
        <v>0</v>
      </c>
      <c r="C29" s="228">
        <f t="shared" ref="C29" si="11">(A29+B29)</f>
        <v>0</v>
      </c>
      <c r="D29" s="192" t="s">
        <v>60</v>
      </c>
      <c r="E29" s="228">
        <f>C29</f>
        <v>0</v>
      </c>
      <c r="F29" s="173"/>
      <c r="G29" s="190">
        <f>(G28)</f>
        <v>0</v>
      </c>
      <c r="H29" s="190">
        <f>(H28)</f>
        <v>0</v>
      </c>
      <c r="I29" s="244">
        <f>(G29+H29)</f>
        <v>0</v>
      </c>
      <c r="J29" s="204" t="s">
        <v>60</v>
      </c>
      <c r="K29" s="244">
        <f>(I29)</f>
        <v>0</v>
      </c>
    </row>
    <row r="30" spans="1:18" x14ac:dyDescent="0.25">
      <c r="F30" s="173"/>
      <c r="G30" s="173"/>
      <c r="H30" s="173"/>
      <c r="I30" s="173"/>
      <c r="J30" s="173"/>
      <c r="K30" s="193"/>
    </row>
    <row r="31" spans="1:18" x14ac:dyDescent="0.25">
      <c r="F31" s="173"/>
    </row>
    <row r="34" spans="1:6" ht="54" customHeight="1" x14ac:dyDescent="0.25"/>
    <row r="38" spans="1:6" ht="35.25" customHeight="1" x14ac:dyDescent="0.25"/>
    <row r="42" spans="1:6" ht="39.75" customHeight="1" x14ac:dyDescent="0.25">
      <c r="A42" s="73"/>
      <c r="B42" s="73"/>
      <c r="C42" s="73"/>
      <c r="D42" s="73"/>
      <c r="E42" s="73"/>
    </row>
    <row r="44" spans="1:6" x14ac:dyDescent="0.25">
      <c r="F44" s="73"/>
    </row>
  </sheetData>
  <mergeCells count="3">
    <mergeCell ref="I1:K1"/>
    <mergeCell ref="M18:N18"/>
    <mergeCell ref="M19:N19"/>
  </mergeCells>
  <pageMargins left="0.7" right="0.7" top="0.75" bottom="0.75" header="0.3" footer="0.3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77254-0AA5-41F5-9E5B-3A0DE772AE0B}">
  <sheetPr>
    <tabColor rgb="FF0070C0"/>
  </sheetPr>
  <dimension ref="B1:Y45"/>
  <sheetViews>
    <sheetView zoomScaleNormal="100" workbookViewId="0">
      <selection activeCell="P24" sqref="P24"/>
    </sheetView>
  </sheetViews>
  <sheetFormatPr defaultRowHeight="15" x14ac:dyDescent="0.25"/>
  <cols>
    <col min="1" max="1" width="0.7109375" customWidth="1"/>
    <col min="2" max="2" width="9.5703125" customWidth="1"/>
    <col min="3" max="3" width="8" customWidth="1"/>
    <col min="4" max="4" width="9.42578125" customWidth="1"/>
    <col min="5" max="5" width="13.42578125" customWidth="1"/>
    <col min="6" max="6" width="9.28515625" customWidth="1"/>
    <col min="7" max="7" width="1.140625" customWidth="1"/>
    <col min="8" max="8" width="8.42578125" customWidth="1"/>
    <col min="9" max="9" width="7.42578125" customWidth="1"/>
    <col min="10" max="10" width="8.85546875" customWidth="1"/>
    <col min="11" max="11" width="10.140625" customWidth="1"/>
    <col min="12" max="12" width="8.5703125" customWidth="1"/>
    <col min="13" max="13" width="1" customWidth="1"/>
    <col min="14" max="14" width="8.42578125" customWidth="1"/>
    <col min="15" max="15" width="7.85546875" customWidth="1"/>
    <col min="16" max="16" width="9.85546875" customWidth="1"/>
    <col min="17" max="17" width="10.5703125" customWidth="1"/>
    <col min="18" max="18" width="8.7109375" customWidth="1"/>
  </cols>
  <sheetData>
    <row r="1" spans="2:25" ht="15.7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84" t="s">
        <v>190</v>
      </c>
      <c r="K1" s="484"/>
      <c r="L1" s="484"/>
      <c r="M1" s="170"/>
      <c r="N1" s="170"/>
      <c r="O1" s="170"/>
      <c r="P1" s="170"/>
      <c r="Q1" s="170"/>
      <c r="R1" s="170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M2" s="170"/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M3" s="170"/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/>
      <c r="I4" s="183"/>
      <c r="J4" s="177">
        <f t="shared" ref="J4:J11" si="1">(H4+I4)</f>
        <v>0</v>
      </c>
      <c r="K4" s="231" t="s">
        <v>19</v>
      </c>
      <c r="L4" s="241">
        <v>226.00299999999999</v>
      </c>
      <c r="M4" s="170"/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M5" s="170"/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M6" s="170"/>
      <c r="N6" s="170"/>
      <c r="O6" s="170"/>
      <c r="P6" s="170"/>
      <c r="Q6" s="170"/>
      <c r="R6" s="170"/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M7" s="170"/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M8" s="170"/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/>
      <c r="I9" s="183"/>
      <c r="J9" s="177">
        <f t="shared" si="1"/>
        <v>0</v>
      </c>
      <c r="K9" s="231" t="s">
        <v>110</v>
      </c>
      <c r="L9" s="241">
        <v>226.001</v>
      </c>
      <c r="M9" s="170"/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/>
      <c r="I10" s="183"/>
      <c r="J10" s="177">
        <f t="shared" si="1"/>
        <v>0</v>
      </c>
      <c r="K10" s="231" t="s">
        <v>107</v>
      </c>
      <c r="L10" s="241">
        <v>222.00399999999999</v>
      </c>
      <c r="M10" s="170"/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M11" s="170"/>
      <c r="N11" s="271"/>
      <c r="O11" s="271"/>
      <c r="P11" s="271"/>
      <c r="Q11" s="271"/>
      <c r="R11" s="173"/>
      <c r="S11" s="170"/>
      <c r="T11" s="170"/>
    </row>
    <row r="12" spans="2:25" ht="37.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237" t="s">
        <v>24</v>
      </c>
      <c r="I12" s="187" t="s">
        <v>24</v>
      </c>
      <c r="J12" s="187"/>
      <c r="K12" s="231"/>
      <c r="L12" s="243"/>
      <c r="M12" s="170"/>
      <c r="N12" s="233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SUM(H1:H11)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M13" s="170"/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M14" s="170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M15" s="170"/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M16" s="170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M17" s="170"/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M18" s="170"/>
      <c r="N18" s="173"/>
      <c r="O18" s="480" t="s">
        <v>59</v>
      </c>
      <c r="P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M19" s="170"/>
      <c r="N19" s="173"/>
      <c r="O19" s="485">
        <f>SUM(D17,D24,D31,J13,J19,J25,J31,P5,P10,P16)</f>
        <v>0</v>
      </c>
      <c r="P19" s="486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  <c r="M20" s="170"/>
      <c r="N20" s="170"/>
      <c r="O20" s="170"/>
      <c r="P20" s="170"/>
      <c r="Q20" s="170"/>
      <c r="R20" s="170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  <c r="M21" s="170"/>
      <c r="N21" s="170"/>
      <c r="O21" s="170"/>
      <c r="P21" s="170"/>
      <c r="Q21" s="170"/>
      <c r="R21" s="170"/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M22" s="170"/>
      <c r="N22" s="326"/>
      <c r="O22" s="321" t="s">
        <v>63</v>
      </c>
      <c r="P22" s="327"/>
    </row>
    <row r="23" spans="2:19" x14ac:dyDescent="0.25">
      <c r="B23" s="234"/>
      <c r="C23" s="227" t="s">
        <v>24</v>
      </c>
      <c r="D23" s="227" t="s">
        <v>24</v>
      </c>
      <c r="E23" s="197"/>
      <c r="F23" s="236"/>
      <c r="G23" s="173"/>
      <c r="H23" s="183"/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M23" s="170"/>
      <c r="N23" s="328"/>
      <c r="O23" s="329" t="s">
        <v>61</v>
      </c>
      <c r="P23" s="330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/>
      <c r="I24" s="183" t="s">
        <v>24</v>
      </c>
      <c r="J24" s="183" t="s">
        <v>24</v>
      </c>
      <c r="K24" s="187"/>
      <c r="L24" s="187"/>
      <c r="M24" s="170"/>
      <c r="N24" s="323">
        <v>0</v>
      </c>
      <c r="O24" s="465" t="s">
        <v>24</v>
      </c>
      <c r="P24" s="230"/>
      <c r="R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M25" s="170"/>
      <c r="N25" s="255"/>
      <c r="O25" s="219"/>
      <c r="P25" s="219"/>
      <c r="R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14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M26" s="170"/>
      <c r="N26" s="255"/>
      <c r="O26" s="219"/>
      <c r="P26" s="219"/>
      <c r="R26" s="173"/>
    </row>
    <row r="27" spans="2:19" ht="25.5" thickBot="1" x14ac:dyDescent="0.3">
      <c r="B27" s="177"/>
      <c r="C27" s="177"/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301" t="s">
        <v>81</v>
      </c>
      <c r="L27" s="207" t="s">
        <v>80</v>
      </c>
      <c r="M27" s="170"/>
      <c r="N27" s="324"/>
      <c r="O27" s="325"/>
      <c r="P27" s="325"/>
    </row>
    <row r="28" spans="2:19" x14ac:dyDescent="0.25">
      <c r="B28" s="183"/>
      <c r="C28" s="183"/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f>(H28+I28)</f>
        <v>0</v>
      </c>
      <c r="K28" s="187" t="s">
        <v>36</v>
      </c>
      <c r="L28" s="188" t="s">
        <v>78</v>
      </c>
      <c r="M28" s="170"/>
      <c r="N28" s="170"/>
      <c r="O28" s="170"/>
      <c r="P28" s="170"/>
      <c r="Q28" s="170"/>
      <c r="R28" s="170"/>
    </row>
    <row r="29" spans="2:19" x14ac:dyDescent="0.25">
      <c r="B29" s="183"/>
      <c r="C29" s="177"/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  <c r="M29" s="170"/>
      <c r="N29" s="170"/>
      <c r="O29" s="170"/>
      <c r="P29" s="170"/>
      <c r="Q29" s="170"/>
      <c r="R29" s="170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  <c r="M30" s="170"/>
      <c r="N30" s="170"/>
      <c r="O30" s="170"/>
      <c r="P30" s="170"/>
      <c r="Q30" s="170"/>
      <c r="R30" s="170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0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  <c r="M31" s="170"/>
      <c r="N31" s="170"/>
      <c r="O31" s="170"/>
      <c r="P31" s="170"/>
      <c r="Q31" s="170"/>
      <c r="R31" s="170"/>
    </row>
    <row r="32" spans="2:19" x14ac:dyDescent="0.25">
      <c r="B32" s="170"/>
      <c r="C32" s="170"/>
      <c r="D32" s="170"/>
      <c r="E32" s="170"/>
      <c r="F32" s="170"/>
      <c r="G32" s="173"/>
      <c r="H32" s="173"/>
      <c r="I32" s="173"/>
      <c r="J32" s="173"/>
      <c r="K32" s="173"/>
      <c r="L32" s="193"/>
      <c r="M32" s="170"/>
      <c r="N32" s="170"/>
      <c r="O32" s="170"/>
      <c r="P32" s="170"/>
      <c r="Q32" s="170"/>
      <c r="R32" s="170"/>
    </row>
    <row r="33" spans="2:18" x14ac:dyDescent="0.25"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</row>
    <row r="35" spans="2:18" ht="54" customHeight="1" x14ac:dyDescent="0.25"/>
    <row r="39" spans="2:18" ht="35.25" customHeight="1" x14ac:dyDescent="0.25"/>
    <row r="43" spans="2:18" ht="39.75" customHeight="1" x14ac:dyDescent="0.25"/>
    <row r="44" spans="2:18" x14ac:dyDescent="0.25">
      <c r="B44" s="73"/>
      <c r="C44" s="73"/>
      <c r="D44" s="73"/>
      <c r="E44" s="73"/>
      <c r="F44" s="73"/>
    </row>
    <row r="45" spans="2:18" x14ac:dyDescent="0.25">
      <c r="G45" s="73"/>
    </row>
  </sheetData>
  <mergeCells count="3">
    <mergeCell ref="J1:L1"/>
    <mergeCell ref="O18:P18"/>
    <mergeCell ref="O19:P19"/>
  </mergeCells>
  <pageMargins left="0.7" right="0.7" top="0.75" bottom="0.75" header="0.3" footer="0.3"/>
  <pageSetup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FB77-7E9E-4FCE-907F-52380F010871}">
  <sheetPr>
    <tabColor theme="5" tint="-0.249977111117893"/>
  </sheetPr>
  <dimension ref="B1:Y45"/>
  <sheetViews>
    <sheetView zoomScaleNormal="100" workbookViewId="0">
      <selection activeCell="P1" sqref="P1"/>
    </sheetView>
  </sheetViews>
  <sheetFormatPr defaultRowHeight="15" x14ac:dyDescent="0.25"/>
  <cols>
    <col min="1" max="1" width="1.5703125" customWidth="1"/>
    <col min="2" max="2" width="7.5703125" customWidth="1"/>
    <col min="3" max="3" width="8" customWidth="1"/>
    <col min="4" max="4" width="7.5703125" customWidth="1"/>
    <col min="5" max="5" width="13.42578125" customWidth="1"/>
    <col min="6" max="6" width="8.140625" customWidth="1"/>
    <col min="7" max="7" width="1.42578125" customWidth="1"/>
    <col min="8" max="8" width="7.85546875" customWidth="1"/>
    <col min="9" max="9" width="7.42578125" customWidth="1"/>
    <col min="10" max="10" width="6.7109375" customWidth="1"/>
    <col min="11" max="11" width="13.5703125" customWidth="1"/>
    <col min="12" max="12" width="7.85546875" customWidth="1"/>
    <col min="13" max="13" width="1.28515625" customWidth="1"/>
    <col min="14" max="14" width="7.85546875" customWidth="1"/>
    <col min="15" max="15" width="8.85546875" customWidth="1"/>
    <col min="16" max="16" width="9.85546875" customWidth="1"/>
    <col min="17" max="17" width="10.5703125" customWidth="1"/>
    <col min="18" max="18" width="12.57031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191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/>
      <c r="I4" s="183"/>
      <c r="J4" s="177">
        <f t="shared" ref="J4:J11" si="1">(H4+I4)</f>
        <v>0</v>
      </c>
      <c r="K4" s="231" t="s">
        <v>19</v>
      </c>
      <c r="L4" s="241">
        <v>226.00299999999999</v>
      </c>
      <c r="N4" s="234" t="s">
        <v>24</v>
      </c>
      <c r="O4" s="177" t="s">
        <v>24</v>
      </c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/>
      <c r="I9" s="183"/>
      <c r="J9" s="177">
        <f t="shared" si="1"/>
        <v>0</v>
      </c>
      <c r="K9" s="231" t="s">
        <v>110</v>
      </c>
      <c r="L9" s="241">
        <v>226.001</v>
      </c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/>
      <c r="I10" s="183"/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237" t="s">
        <v>24</v>
      </c>
      <c r="I12" s="187" t="s">
        <v>24</v>
      </c>
      <c r="J12" s="187"/>
      <c r="K12" s="231"/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SUM(H1:H11)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173"/>
      <c r="O18" s="173"/>
      <c r="P18" s="173"/>
      <c r="Q18" s="480" t="s">
        <v>59</v>
      </c>
      <c r="R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173"/>
      <c r="O19" s="173"/>
      <c r="P19" s="173"/>
      <c r="Q19" s="482">
        <f>SUM(D17,D24,J13,P5,P10)</f>
        <v>0</v>
      </c>
      <c r="R19" s="48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O22" s="320"/>
      <c r="P22" s="321" t="s">
        <v>63</v>
      </c>
      <c r="Q22" s="322"/>
      <c r="R22" s="281"/>
    </row>
    <row r="23" spans="2:19" x14ac:dyDescent="0.25">
      <c r="B23" s="234" t="s">
        <v>24</v>
      </c>
      <c r="C23" s="227" t="s">
        <v>24</v>
      </c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O23" s="286"/>
      <c r="P23" s="276" t="s">
        <v>61</v>
      </c>
      <c r="Q23" s="287"/>
      <c r="R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O24" s="315">
        <v>0</v>
      </c>
      <c r="P24" s="277"/>
      <c r="Q24" s="277"/>
      <c r="R24" s="283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O25" s="284"/>
      <c r="P25" s="106"/>
      <c r="Q25" s="106"/>
      <c r="R25" s="285"/>
      <c r="S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O26" s="284"/>
      <c r="P26" s="106"/>
      <c r="Q26" s="106"/>
      <c r="R26" s="285"/>
      <c r="S26" s="173"/>
    </row>
    <row r="27" spans="2:19" ht="15.75" thickBot="1" x14ac:dyDescent="0.3">
      <c r="B27" s="177">
        <v>0</v>
      </c>
      <c r="C27" s="177">
        <v>0</v>
      </c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206" t="s">
        <v>81</v>
      </c>
      <c r="L27" s="207" t="s">
        <v>80</v>
      </c>
      <c r="O27" s="278"/>
      <c r="P27" s="279"/>
      <c r="Q27" s="279"/>
      <c r="R27" s="280"/>
    </row>
    <row r="28" spans="2:19" x14ac:dyDescent="0.25">
      <c r="B28" s="183">
        <v>0</v>
      </c>
      <c r="C28" s="183">
        <v>0</v>
      </c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v>0</v>
      </c>
      <c r="K28" s="187" t="s">
        <v>36</v>
      </c>
      <c r="L28" s="188" t="s">
        <v>78</v>
      </c>
    </row>
    <row r="29" spans="2:19" x14ac:dyDescent="0.25">
      <c r="B29" s="183">
        <v>0</v>
      </c>
      <c r="C29" s="177">
        <v>0</v>
      </c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0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Q18:R18"/>
    <mergeCell ref="Q19:R19"/>
  </mergeCells>
  <pageMargins left="0.7" right="0.7" top="0.75" bottom="0.75" header="0.3" footer="0.3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BB853-6A12-4F9C-A346-947EEF63A19A}">
  <sheetPr>
    <tabColor theme="9"/>
  </sheetPr>
  <dimension ref="B1:Y45"/>
  <sheetViews>
    <sheetView zoomScale="96" zoomScaleNormal="96" workbookViewId="0">
      <selection activeCell="O9" sqref="O9"/>
    </sheetView>
  </sheetViews>
  <sheetFormatPr defaultRowHeight="15" x14ac:dyDescent="0.25"/>
  <cols>
    <col min="1" max="1" width="1.5703125" customWidth="1"/>
    <col min="2" max="2" width="7.85546875" customWidth="1"/>
    <col min="3" max="3" width="8" customWidth="1"/>
    <col min="4" max="4" width="8.5703125" customWidth="1"/>
    <col min="5" max="5" width="13.42578125" customWidth="1"/>
    <col min="6" max="6" width="8.7109375" customWidth="1"/>
    <col min="7" max="7" width="2.42578125" customWidth="1"/>
    <col min="8" max="8" width="7.85546875" customWidth="1"/>
    <col min="9" max="9" width="7.42578125" customWidth="1"/>
    <col min="10" max="10" width="6.7109375" customWidth="1"/>
    <col min="11" max="11" width="13.5703125" customWidth="1"/>
    <col min="12" max="12" width="7" customWidth="1"/>
    <col min="13" max="13" width="1.42578125" customWidth="1"/>
    <col min="14" max="14" width="8.7109375" customWidth="1"/>
    <col min="15" max="15" width="8.85546875" customWidth="1"/>
    <col min="16" max="16" width="9.85546875" customWidth="1"/>
    <col min="17" max="17" width="10.5703125" customWidth="1"/>
    <col min="18" max="18" width="8.285156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193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/>
      <c r="I4" s="183"/>
      <c r="J4" s="177">
        <f t="shared" ref="J4:J11" si="1">(H4+I4)</f>
        <v>0</v>
      </c>
      <c r="K4" s="231" t="s">
        <v>19</v>
      </c>
      <c r="L4" s="241">
        <v>226.00299999999999</v>
      </c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ht="24.7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/>
      <c r="I9" s="183"/>
      <c r="J9" s="177">
        <f t="shared" si="1"/>
        <v>0</v>
      </c>
      <c r="K9" s="231" t="s">
        <v>155</v>
      </c>
      <c r="L9" s="241">
        <v>226.001</v>
      </c>
      <c r="N9" s="255" t="s">
        <v>24</v>
      </c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/>
      <c r="I10" s="183"/>
      <c r="J10" s="177">
        <f t="shared" si="1"/>
        <v>0</v>
      </c>
      <c r="K10" s="231" t="s">
        <v>156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237" t="s">
        <v>24</v>
      </c>
      <c r="I12" s="187" t="s">
        <v>24</v>
      </c>
      <c r="J12" s="187"/>
      <c r="K12" s="231"/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SUM(H1:H11)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173"/>
      <c r="O18" s="173"/>
      <c r="P18" s="173"/>
      <c r="Q18" s="480" t="s">
        <v>59</v>
      </c>
      <c r="R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173"/>
      <c r="O19" s="173"/>
      <c r="P19" s="173"/>
      <c r="Q19" s="482">
        <f>SUM(D17,D24,D31,J13,J19,J25,J31,P5,P10,P16)</f>
        <v>0</v>
      </c>
      <c r="R19" s="48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O22" s="308"/>
      <c r="P22" s="316" t="s">
        <v>63</v>
      </c>
      <c r="Q22" s="309"/>
      <c r="R22" s="281"/>
    </row>
    <row r="23" spans="2:19" x14ac:dyDescent="0.25">
      <c r="B23" s="234" t="s">
        <v>24</v>
      </c>
      <c r="C23" s="227" t="s">
        <v>24</v>
      </c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O23" s="310"/>
      <c r="P23" s="317" t="s">
        <v>61</v>
      </c>
      <c r="Q23" s="311"/>
      <c r="R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O24" s="464" t="s">
        <v>180</v>
      </c>
      <c r="P24" s="277">
        <v>0.09</v>
      </c>
      <c r="Q24" s="277" t="s">
        <v>162</v>
      </c>
      <c r="R24" s="283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O25" s="284"/>
      <c r="P25" s="106"/>
      <c r="Q25" s="106"/>
      <c r="R25" s="285"/>
      <c r="S25" s="173"/>
    </row>
    <row r="26" spans="2:19" ht="15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O26" s="284"/>
      <c r="P26" s="106"/>
      <c r="Q26" s="106"/>
      <c r="R26" s="285"/>
      <c r="S26" s="173"/>
    </row>
    <row r="27" spans="2:19" ht="15.75" thickBot="1" x14ac:dyDescent="0.3">
      <c r="B27" s="177">
        <v>0</v>
      </c>
      <c r="C27" s="177">
        <v>0</v>
      </c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206" t="s">
        <v>81</v>
      </c>
      <c r="L27" s="207" t="s">
        <v>80</v>
      </c>
      <c r="O27" s="278"/>
      <c r="P27" s="279"/>
      <c r="Q27" s="279"/>
      <c r="R27" s="280"/>
    </row>
    <row r="28" spans="2:19" x14ac:dyDescent="0.25">
      <c r="B28" s="183">
        <v>0</v>
      </c>
      <c r="C28" s="183">
        <v>0</v>
      </c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v>0</v>
      </c>
      <c r="K28" s="187" t="s">
        <v>36</v>
      </c>
      <c r="L28" s="188" t="s">
        <v>78</v>
      </c>
    </row>
    <row r="29" spans="2:19" x14ac:dyDescent="0.25">
      <c r="B29" s="183">
        <v>0</v>
      </c>
      <c r="C29" s="177">
        <v>0</v>
      </c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0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Q18:R18"/>
    <mergeCell ref="Q19:R19"/>
  </mergeCells>
  <pageMargins left="0.7" right="0.7" top="0.75" bottom="0.75" header="0.3" footer="0.3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5CBB-D5B8-47DF-A1C4-FE5D67B07F72}">
  <sheetPr>
    <tabColor rgb="FFFFFF00"/>
  </sheetPr>
  <dimension ref="B1:Y45"/>
  <sheetViews>
    <sheetView zoomScaleNormal="100" workbookViewId="0">
      <selection activeCell="Q27" sqref="Q27"/>
    </sheetView>
  </sheetViews>
  <sheetFormatPr defaultRowHeight="15" x14ac:dyDescent="0.25"/>
  <cols>
    <col min="1" max="1" width="1.5703125" customWidth="1"/>
    <col min="2" max="2" width="7.5703125" customWidth="1"/>
    <col min="3" max="3" width="8" customWidth="1"/>
    <col min="4" max="4" width="7.7109375" customWidth="1"/>
    <col min="5" max="5" width="12.7109375" customWidth="1"/>
    <col min="6" max="6" width="8.140625" customWidth="1"/>
    <col min="7" max="7" width="2.42578125" customWidth="1"/>
    <col min="8" max="8" width="7.85546875" customWidth="1"/>
    <col min="9" max="9" width="6.28515625" customWidth="1"/>
    <col min="10" max="10" width="6.7109375" customWidth="1"/>
    <col min="11" max="11" width="13.5703125" customWidth="1"/>
    <col min="12" max="12" width="7.85546875" customWidth="1"/>
    <col min="13" max="13" width="2.85546875" customWidth="1"/>
    <col min="14" max="14" width="7.85546875" customWidth="1"/>
    <col min="15" max="15" width="8.85546875" customWidth="1"/>
    <col min="16" max="16" width="9.85546875" customWidth="1"/>
    <col min="17" max="17" width="10.5703125" customWidth="1"/>
    <col min="18" max="18" width="12.57031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194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66" t="s">
        <v>121</v>
      </c>
      <c r="G3" s="173"/>
      <c r="H3" s="234"/>
      <c r="I3" s="177"/>
      <c r="J3" s="177">
        <f>(H3+I3)</f>
        <v>0</v>
      </c>
      <c r="K3" s="261" t="s">
        <v>120</v>
      </c>
      <c r="L3" s="262">
        <v>226</v>
      </c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253" t="s">
        <v>68</v>
      </c>
      <c r="G4" s="173"/>
      <c r="H4" s="235"/>
      <c r="I4" s="183"/>
      <c r="J4" s="177">
        <f t="shared" ref="J4:J11" si="1">(H4+I4)</f>
        <v>0</v>
      </c>
      <c r="K4" s="231" t="s">
        <v>19</v>
      </c>
      <c r="L4" s="241">
        <v>226.00299999999999</v>
      </c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253" t="s">
        <v>118</v>
      </c>
      <c r="G5" s="173"/>
      <c r="H5" s="235"/>
      <c r="I5" s="183"/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0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253" t="s">
        <v>116</v>
      </c>
      <c r="G6" s="173"/>
      <c r="H6" s="234"/>
      <c r="I6" s="177"/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253" t="s">
        <v>115</v>
      </c>
      <c r="G7" s="173"/>
      <c r="H7" s="235"/>
      <c r="I7" s="183"/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253" t="s">
        <v>113</v>
      </c>
      <c r="G8" s="173"/>
      <c r="H8" s="235"/>
      <c r="I8" s="183"/>
      <c r="J8" s="177">
        <f t="shared" si="1"/>
        <v>0</v>
      </c>
      <c r="K8" s="231" t="s">
        <v>22</v>
      </c>
      <c r="L8" s="241">
        <v>214.863</v>
      </c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ht="24.75" x14ac:dyDescent="0.25">
      <c r="B9" s="235"/>
      <c r="C9" s="183"/>
      <c r="D9" s="227">
        <f t="shared" si="0"/>
        <v>0</v>
      </c>
      <c r="E9" s="187" t="s">
        <v>112</v>
      </c>
      <c r="F9" s="253" t="s">
        <v>111</v>
      </c>
      <c r="G9" s="173"/>
      <c r="H9" s="235"/>
      <c r="I9" s="183"/>
      <c r="J9" s="177">
        <f t="shared" si="1"/>
        <v>0</v>
      </c>
      <c r="K9" s="231" t="s">
        <v>154</v>
      </c>
      <c r="L9" s="241">
        <v>226.001</v>
      </c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253" t="s">
        <v>108</v>
      </c>
      <c r="G10" s="173"/>
      <c r="H10" s="235"/>
      <c r="I10" s="183"/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0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253" t="s">
        <v>105</v>
      </c>
      <c r="G11" s="173"/>
      <c r="H11" s="242"/>
      <c r="I11" s="186"/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253" t="s">
        <v>102</v>
      </c>
      <c r="G12" s="173"/>
      <c r="H12" s="237" t="s">
        <v>24</v>
      </c>
      <c r="I12" s="187" t="s">
        <v>24</v>
      </c>
      <c r="J12" s="187"/>
      <c r="K12" s="231"/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253" t="s">
        <v>100</v>
      </c>
      <c r="G13" s="173"/>
      <c r="H13" s="238">
        <f>SUM(H1:H11)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0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253" t="s">
        <v>98</v>
      </c>
      <c r="G14" s="173"/>
      <c r="H14" s="173"/>
      <c r="I14" s="173"/>
      <c r="J14" s="173"/>
      <c r="K14" s="193"/>
      <c r="L14" s="173"/>
      <c r="N14" s="235">
        <v>0</v>
      </c>
      <c r="O14" s="183"/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253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253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0">
        <f>P16</f>
        <v>0</v>
      </c>
      <c r="S16" s="312"/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39">
        <f t="shared" si="0"/>
        <v>0</v>
      </c>
      <c r="E17" s="240" t="s">
        <v>60</v>
      </c>
      <c r="F17" s="290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173"/>
      <c r="O18" s="173"/>
      <c r="P18" s="173"/>
      <c r="Q18" s="480" t="s">
        <v>59</v>
      </c>
      <c r="R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0">
        <f>J19</f>
        <v>0</v>
      </c>
      <c r="N19" s="173"/>
      <c r="O19" s="173"/>
      <c r="P19" s="173"/>
      <c r="Q19" s="482">
        <f>SUM(D17,D24,D31,J13,J19,J25,J31,P5,P10,P16)</f>
        <v>0</v>
      </c>
      <c r="R19" s="48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/>
      <c r="C21" s="183"/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/>
      <c r="C22" s="183"/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O22" s="308"/>
      <c r="P22" s="313" t="s">
        <v>63</v>
      </c>
      <c r="Q22" s="309"/>
      <c r="R22" s="281"/>
    </row>
    <row r="23" spans="2:19" x14ac:dyDescent="0.25">
      <c r="B23" s="234" t="s">
        <v>24</v>
      </c>
      <c r="C23" s="227" t="s">
        <v>24</v>
      </c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O23" s="310"/>
      <c r="P23" s="314" t="s">
        <v>61</v>
      </c>
      <c r="Q23" s="311"/>
      <c r="R23" s="288"/>
    </row>
    <row r="24" spans="2:19" ht="13.5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1">
        <f>(D24)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O24" s="457">
        <v>0</v>
      </c>
      <c r="P24" s="458" t="s">
        <v>24</v>
      </c>
      <c r="Q24" s="277"/>
      <c r="R24" s="283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0">
        <f>J25</f>
        <v>0</v>
      </c>
      <c r="O25" s="457">
        <v>0</v>
      </c>
      <c r="P25" s="458" t="s">
        <v>24</v>
      </c>
      <c r="Q25" s="106"/>
      <c r="R25" s="285"/>
      <c r="S25" s="173"/>
    </row>
    <row r="26" spans="2:19" ht="27.7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O26" s="459"/>
      <c r="P26" s="124"/>
      <c r="Q26" s="106"/>
      <c r="R26" s="285"/>
      <c r="S26" s="173"/>
    </row>
    <row r="27" spans="2:19" ht="15.75" thickBot="1" x14ac:dyDescent="0.3">
      <c r="B27" s="177">
        <v>0</v>
      </c>
      <c r="C27" s="177">
        <v>0</v>
      </c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206" t="s">
        <v>81</v>
      </c>
      <c r="L27" s="207" t="s">
        <v>80</v>
      </c>
      <c r="O27" s="460" t="s">
        <v>50</v>
      </c>
      <c r="P27" s="461">
        <v>0</v>
      </c>
      <c r="Q27" s="462"/>
      <c r="R27" s="463"/>
    </row>
    <row r="28" spans="2:19" x14ac:dyDescent="0.25">
      <c r="B28" s="183">
        <v>0</v>
      </c>
      <c r="C28" s="183">
        <v>0</v>
      </c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v>0</v>
      </c>
      <c r="K28" s="187" t="s">
        <v>36</v>
      </c>
      <c r="L28" s="188" t="s">
        <v>78</v>
      </c>
    </row>
    <row r="29" spans="2:19" x14ac:dyDescent="0.25">
      <c r="B29" s="183">
        <v>0</v>
      </c>
      <c r="C29" s="177">
        <v>0</v>
      </c>
      <c r="D29" s="227">
        <f t="shared" si="9"/>
        <v>0</v>
      </c>
      <c r="E29" s="197" t="s">
        <v>75</v>
      </c>
      <c r="F29" s="198" t="s">
        <v>74</v>
      </c>
      <c r="G29" s="173"/>
      <c r="H29" s="216"/>
      <c r="I29" s="216"/>
      <c r="J29" s="216"/>
      <c r="K29" s="201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77" t="s">
        <v>24</v>
      </c>
      <c r="I30" s="177"/>
      <c r="J30" s="177"/>
      <c r="K30" s="202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0">(B31+C31)</f>
        <v>0</v>
      </c>
      <c r="E31" s="192" t="s">
        <v>60</v>
      </c>
      <c r="F31" s="228">
        <f>D31</f>
        <v>0</v>
      </c>
      <c r="G31" s="173"/>
      <c r="H31" s="190">
        <f>(H28)</f>
        <v>0</v>
      </c>
      <c r="I31" s="190">
        <f>(I28)</f>
        <v>0</v>
      </c>
      <c r="J31" s="244">
        <f>(H31+I31)</f>
        <v>0</v>
      </c>
      <c r="K31" s="204" t="s">
        <v>60</v>
      </c>
      <c r="L31" s="244">
        <f>(J31)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J1:L1"/>
    <mergeCell ref="Q18:R18"/>
    <mergeCell ref="Q19:R19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4FEA1-DCD2-4795-A8BC-9907AA1B5AC2}">
  <sheetPr codeName="Sheet2">
    <tabColor rgb="FF00B050"/>
  </sheetPr>
  <dimension ref="A1:F24"/>
  <sheetViews>
    <sheetView workbookViewId="0">
      <pane ySplit="1" topLeftCell="A2" activePane="bottomLeft" state="frozen"/>
      <selection pane="bottomLeft" activeCell="I11" sqref="I11"/>
    </sheetView>
  </sheetViews>
  <sheetFormatPr defaultRowHeight="15" x14ac:dyDescent="0.25"/>
  <cols>
    <col min="1" max="1" width="18.140625" customWidth="1"/>
    <col min="3" max="4" width="16.140625" customWidth="1"/>
    <col min="5" max="5" width="17.140625" customWidth="1"/>
    <col min="6" max="6" width="11" customWidth="1"/>
  </cols>
  <sheetData>
    <row r="1" spans="1:6" ht="15.75" x14ac:dyDescent="0.25">
      <c r="A1" s="40" t="s">
        <v>0</v>
      </c>
      <c r="B1" s="43" t="s">
        <v>1</v>
      </c>
      <c r="C1" s="44" t="s">
        <v>41</v>
      </c>
      <c r="D1" s="44" t="s">
        <v>42</v>
      </c>
      <c r="E1" s="44" t="s">
        <v>43</v>
      </c>
      <c r="F1" s="41" t="s">
        <v>50</v>
      </c>
    </row>
    <row r="2" spans="1:6" x14ac:dyDescent="0.25">
      <c r="A2" s="12"/>
      <c r="B2" s="31"/>
      <c r="C2" s="32"/>
      <c r="D2" s="32"/>
      <c r="E2" s="32"/>
      <c r="F2" s="8"/>
    </row>
    <row r="3" spans="1:6" x14ac:dyDescent="0.25">
      <c r="A3" s="46" t="s">
        <v>23</v>
      </c>
      <c r="B3" s="46"/>
      <c r="C3" s="48">
        <v>0</v>
      </c>
      <c r="D3" s="48">
        <v>0</v>
      </c>
      <c r="E3" s="48">
        <v>0</v>
      </c>
      <c r="F3" s="50"/>
    </row>
    <row r="4" spans="1:6" x14ac:dyDescent="0.25">
      <c r="A4" s="8" t="s">
        <v>44</v>
      </c>
      <c r="B4" s="17"/>
      <c r="C4" s="24"/>
      <c r="D4" s="24"/>
      <c r="E4" s="24"/>
      <c r="F4" s="8"/>
    </row>
    <row r="5" spans="1:6" x14ac:dyDescent="0.25">
      <c r="A5" s="8"/>
      <c r="B5" s="17"/>
      <c r="C5" s="20"/>
      <c r="D5" s="20"/>
      <c r="E5" s="20"/>
      <c r="F5" s="8"/>
    </row>
    <row r="6" spans="1:6" x14ac:dyDescent="0.25">
      <c r="A6" s="8" t="s">
        <v>58</v>
      </c>
      <c r="B6" s="17"/>
      <c r="C6" s="20"/>
      <c r="D6" s="20"/>
      <c r="E6" s="20"/>
      <c r="F6" s="8"/>
    </row>
    <row r="7" spans="1:6" x14ac:dyDescent="0.25">
      <c r="A7" s="8" t="s">
        <v>213</v>
      </c>
      <c r="B7" s="17" t="s">
        <v>24</v>
      </c>
      <c r="C7" s="24">
        <v>0</v>
      </c>
      <c r="D7" s="24">
        <v>0</v>
      </c>
      <c r="E7" s="24">
        <v>0</v>
      </c>
      <c r="F7" s="11">
        <f>SUM(C7:E7)</f>
        <v>0</v>
      </c>
    </row>
    <row r="8" spans="1:6" x14ac:dyDescent="0.25">
      <c r="A8" s="8" t="s">
        <v>214</v>
      </c>
      <c r="B8" s="17" t="s">
        <v>24</v>
      </c>
      <c r="C8" s="24">
        <v>0</v>
      </c>
      <c r="D8" s="24">
        <v>0</v>
      </c>
      <c r="E8" s="24">
        <v>0</v>
      </c>
      <c r="F8" s="11">
        <f t="shared" ref="F8:F18" si="0">SUM(C8:E8)</f>
        <v>0</v>
      </c>
    </row>
    <row r="9" spans="1:6" x14ac:dyDescent="0.25">
      <c r="A9" s="8" t="s">
        <v>188</v>
      </c>
      <c r="B9" s="17" t="s">
        <v>24</v>
      </c>
      <c r="C9" s="24">
        <v>0</v>
      </c>
      <c r="D9" s="24">
        <v>0</v>
      </c>
      <c r="E9" s="24">
        <v>0</v>
      </c>
      <c r="F9" s="11">
        <f t="shared" si="0"/>
        <v>0</v>
      </c>
    </row>
    <row r="10" spans="1:6" x14ac:dyDescent="0.25">
      <c r="A10" s="8" t="s">
        <v>210</v>
      </c>
      <c r="B10" s="17" t="s">
        <v>24</v>
      </c>
      <c r="C10" s="24">
        <v>0</v>
      </c>
      <c r="D10" s="24">
        <v>0</v>
      </c>
      <c r="E10" s="24">
        <v>0</v>
      </c>
      <c r="F10" s="11">
        <f t="shared" si="0"/>
        <v>0</v>
      </c>
    </row>
    <row r="11" spans="1:6" x14ac:dyDescent="0.25">
      <c r="A11" s="8" t="s">
        <v>211</v>
      </c>
      <c r="B11" s="17" t="s">
        <v>24</v>
      </c>
      <c r="C11" s="24">
        <v>0</v>
      </c>
      <c r="D11" s="24">
        <v>0</v>
      </c>
      <c r="E11" s="24">
        <v>0</v>
      </c>
      <c r="F11" s="11">
        <f t="shared" si="0"/>
        <v>0</v>
      </c>
    </row>
    <row r="12" spans="1:6" x14ac:dyDescent="0.25">
      <c r="A12" s="8" t="s">
        <v>212</v>
      </c>
      <c r="B12" s="17" t="s">
        <v>24</v>
      </c>
      <c r="C12" s="24">
        <v>0</v>
      </c>
      <c r="D12" s="24">
        <v>0</v>
      </c>
      <c r="E12" s="24">
        <v>0</v>
      </c>
      <c r="F12" s="11">
        <f t="shared" si="0"/>
        <v>0</v>
      </c>
    </row>
    <row r="13" spans="1:6" ht="15.75" thickBot="1" x14ac:dyDescent="0.3">
      <c r="A13" s="56"/>
      <c r="B13" s="57"/>
      <c r="C13" s="59"/>
      <c r="D13" s="59"/>
      <c r="E13" s="59"/>
      <c r="F13" s="60">
        <f t="shared" si="0"/>
        <v>0</v>
      </c>
    </row>
    <row r="14" spans="1:6" x14ac:dyDescent="0.25">
      <c r="A14" s="8" t="s">
        <v>27</v>
      </c>
      <c r="B14" s="17"/>
      <c r="C14" s="24">
        <v>0</v>
      </c>
      <c r="D14" s="24">
        <v>0</v>
      </c>
      <c r="E14" s="24">
        <v>0</v>
      </c>
      <c r="F14" s="11">
        <f t="shared" si="0"/>
        <v>0</v>
      </c>
    </row>
    <row r="15" spans="1:6" x14ac:dyDescent="0.25">
      <c r="A15" s="8" t="s">
        <v>55</v>
      </c>
      <c r="B15" s="17"/>
      <c r="C15" s="24">
        <v>0</v>
      </c>
      <c r="D15" s="24">
        <v>0</v>
      </c>
      <c r="E15" s="24"/>
      <c r="F15" s="11">
        <f t="shared" si="0"/>
        <v>0</v>
      </c>
    </row>
    <row r="16" spans="1:6" ht="30" x14ac:dyDescent="0.25">
      <c r="A16" s="35" t="s">
        <v>28</v>
      </c>
      <c r="B16" s="17"/>
      <c r="C16" s="24">
        <v>0</v>
      </c>
      <c r="D16" s="24">
        <v>0</v>
      </c>
      <c r="E16" s="24">
        <v>0</v>
      </c>
      <c r="F16" s="11">
        <f t="shared" si="0"/>
        <v>0</v>
      </c>
    </row>
    <row r="17" spans="1:6" x14ac:dyDescent="0.25">
      <c r="A17" s="8" t="s">
        <v>29</v>
      </c>
      <c r="B17" s="17"/>
      <c r="C17" s="24">
        <v>0</v>
      </c>
      <c r="D17" s="24">
        <v>0</v>
      </c>
      <c r="E17" s="24">
        <v>0</v>
      </c>
      <c r="F17" s="11">
        <f t="shared" si="0"/>
        <v>0</v>
      </c>
    </row>
    <row r="18" spans="1:6" ht="15.75" thickBot="1" x14ac:dyDescent="0.3">
      <c r="A18" s="8"/>
      <c r="B18" s="17"/>
      <c r="C18" s="24"/>
      <c r="D18" s="24"/>
      <c r="E18" s="24"/>
      <c r="F18" s="11">
        <f t="shared" si="0"/>
        <v>0</v>
      </c>
    </row>
    <row r="19" spans="1:6" ht="15.75" thickBot="1" x14ac:dyDescent="0.3">
      <c r="A19" s="80" t="s">
        <v>25</v>
      </c>
      <c r="B19" s="81"/>
      <c r="C19" s="82">
        <f>SUM(C7:C17)-C3</f>
        <v>0</v>
      </c>
      <c r="D19" s="78">
        <f>SUM(D6:D17)-D3</f>
        <v>0</v>
      </c>
      <c r="E19" s="82">
        <f>SUM(E7:E17)-E3</f>
        <v>0</v>
      </c>
      <c r="F19" s="82">
        <f>SUM(F7:F17)-F3</f>
        <v>0</v>
      </c>
    </row>
    <row r="20" spans="1:6" x14ac:dyDescent="0.25">
      <c r="A20" s="8"/>
      <c r="B20" s="17"/>
      <c r="C20" s="20"/>
      <c r="D20" s="20"/>
      <c r="E20" s="20"/>
      <c r="F20" s="33"/>
    </row>
    <row r="21" spans="1:6" x14ac:dyDescent="0.25">
      <c r="A21" s="8"/>
      <c r="B21" s="17"/>
      <c r="C21" s="20"/>
      <c r="D21" s="20"/>
      <c r="E21" s="20"/>
      <c r="F21" s="33"/>
    </row>
    <row r="22" spans="1:6" x14ac:dyDescent="0.25">
      <c r="A22" s="8"/>
      <c r="B22" s="17"/>
      <c r="C22" s="20"/>
      <c r="D22" s="20"/>
      <c r="E22" s="20"/>
      <c r="F22" s="33"/>
    </row>
    <row r="23" spans="1:6" x14ac:dyDescent="0.25">
      <c r="A23" s="8"/>
      <c r="B23" s="17"/>
      <c r="C23" s="23"/>
      <c r="D23" s="23"/>
      <c r="E23" s="23"/>
      <c r="F23" s="33"/>
    </row>
    <row r="24" spans="1:6" x14ac:dyDescent="0.25">
      <c r="A24" s="8"/>
      <c r="B24" s="17"/>
      <c r="C24" s="23"/>
      <c r="D24" s="23"/>
      <c r="E24" s="23"/>
      <c r="F24" s="33"/>
    </row>
  </sheetData>
  <printOptions gridLines="1"/>
  <pageMargins left="0.7" right="0.7" top="0.75" bottom="0.75" header="0.3" footer="0.3"/>
  <pageSetup orientation="landscape" r:id="rId1"/>
  <headerFooter>
    <oddHeader>&amp;CDansville School
2020 Tax Settlement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5685E-FDEA-4E73-9EAE-23BBB83391B7}">
  <sheetPr>
    <tabColor rgb="FFC00000"/>
  </sheetPr>
  <dimension ref="A1:X45"/>
  <sheetViews>
    <sheetView zoomScale="85" zoomScaleNormal="85" workbookViewId="0">
      <selection activeCell="M26" sqref="M26"/>
    </sheetView>
  </sheetViews>
  <sheetFormatPr defaultRowHeight="15" x14ac:dyDescent="0.25"/>
  <cols>
    <col min="1" max="1" width="8.85546875" customWidth="1"/>
    <col min="2" max="2" width="8" customWidth="1"/>
    <col min="3" max="3" width="9.28515625" customWidth="1"/>
    <col min="4" max="4" width="12.42578125" customWidth="1"/>
    <col min="5" max="5" width="11.140625" customWidth="1"/>
    <col min="6" max="6" width="1.7109375" customWidth="1"/>
    <col min="7" max="7" width="7.85546875" customWidth="1"/>
    <col min="8" max="8" width="7.42578125" customWidth="1"/>
    <col min="9" max="9" width="6.7109375" customWidth="1"/>
    <col min="10" max="10" width="13.5703125" customWidth="1"/>
    <col min="11" max="11" width="7.85546875" customWidth="1"/>
    <col min="12" max="12" width="1.28515625" customWidth="1"/>
    <col min="13" max="13" width="8.85546875" customWidth="1"/>
    <col min="14" max="14" width="7.7109375" customWidth="1"/>
    <col min="15" max="15" width="8.7109375" customWidth="1"/>
    <col min="16" max="16" width="11.5703125" customWidth="1"/>
    <col min="17" max="17" width="10.5703125" customWidth="1"/>
  </cols>
  <sheetData>
    <row r="1" spans="1:24" ht="16.5" thickBot="1" x14ac:dyDescent="0.3">
      <c r="A1" s="170"/>
      <c r="B1" s="170"/>
      <c r="C1" s="170"/>
      <c r="D1" s="170" t="s">
        <v>126</v>
      </c>
      <c r="E1" s="170"/>
      <c r="F1" s="170"/>
      <c r="G1" s="170"/>
      <c r="H1" s="170"/>
      <c r="I1" s="479" t="s">
        <v>195</v>
      </c>
      <c r="J1" s="479"/>
      <c r="K1" s="479"/>
    </row>
    <row r="2" spans="1:24" ht="39" customHeight="1" thickBot="1" x14ac:dyDescent="0.3">
      <c r="A2" s="257" t="s">
        <v>120</v>
      </c>
      <c r="B2" s="258" t="s">
        <v>2</v>
      </c>
      <c r="C2" s="258" t="s">
        <v>50</v>
      </c>
      <c r="D2" s="259" t="s">
        <v>125</v>
      </c>
      <c r="E2" s="260" t="s">
        <v>141</v>
      </c>
      <c r="F2" s="173"/>
      <c r="G2" s="263" t="s">
        <v>120</v>
      </c>
      <c r="H2" s="264" t="s">
        <v>2</v>
      </c>
      <c r="I2" s="264" t="s">
        <v>50</v>
      </c>
      <c r="J2" s="265" t="s">
        <v>124</v>
      </c>
      <c r="K2" s="176" t="s">
        <v>123</v>
      </c>
      <c r="M2" s="206" t="s">
        <v>120</v>
      </c>
      <c r="N2" s="206" t="s">
        <v>2</v>
      </c>
      <c r="O2" s="206" t="s">
        <v>50</v>
      </c>
      <c r="P2" s="232" t="s">
        <v>153</v>
      </c>
      <c r="Q2" s="275" t="s">
        <v>70</v>
      </c>
      <c r="T2" s="173"/>
    </row>
    <row r="3" spans="1:24" x14ac:dyDescent="0.25">
      <c r="A3" s="234"/>
      <c r="B3" s="177"/>
      <c r="C3" s="227">
        <f>(A3+B3)</f>
        <v>0</v>
      </c>
      <c r="D3" s="197" t="s">
        <v>3</v>
      </c>
      <c r="E3" s="256" t="s">
        <v>121</v>
      </c>
      <c r="F3" s="173"/>
      <c r="G3" s="234"/>
      <c r="H3" s="177"/>
      <c r="I3" s="177">
        <f>(G3+H3)</f>
        <v>0</v>
      </c>
      <c r="J3" s="261" t="s">
        <v>120</v>
      </c>
      <c r="K3" s="262">
        <v>226</v>
      </c>
      <c r="M3" s="235">
        <v>0</v>
      </c>
      <c r="N3" s="183">
        <v>0</v>
      </c>
      <c r="O3" s="183">
        <f>(M3+N3)</f>
        <v>0</v>
      </c>
      <c r="P3" s="187" t="s">
        <v>62</v>
      </c>
      <c r="Q3" s="253" t="s">
        <v>67</v>
      </c>
      <c r="T3" s="173"/>
    </row>
    <row r="4" spans="1:24" x14ac:dyDescent="0.25">
      <c r="A4" s="235"/>
      <c r="B4" s="183"/>
      <c r="C4" s="227">
        <f t="shared" ref="C4:C17" si="0">(A4+B4)</f>
        <v>0</v>
      </c>
      <c r="D4" s="189" t="s">
        <v>119</v>
      </c>
      <c r="E4" s="188" t="s">
        <v>68</v>
      </c>
      <c r="F4" s="173"/>
      <c r="G4" s="235"/>
      <c r="H4" s="183"/>
      <c r="I4" s="177">
        <f t="shared" ref="I4:I11" si="1">(G4+H4)</f>
        <v>0</v>
      </c>
      <c r="J4" s="231" t="s">
        <v>19</v>
      </c>
      <c r="K4" s="241">
        <v>226.00299999999999</v>
      </c>
      <c r="M4" s="234" t="s">
        <v>24</v>
      </c>
      <c r="N4" s="177"/>
      <c r="O4" s="177"/>
      <c r="P4" s="202"/>
      <c r="Q4" s="236"/>
      <c r="T4" s="173"/>
    </row>
    <row r="5" spans="1:24" ht="27.75" customHeight="1" thickBot="1" x14ac:dyDescent="0.3">
      <c r="A5" s="235"/>
      <c r="B5" s="177"/>
      <c r="C5" s="227">
        <f t="shared" si="0"/>
        <v>0</v>
      </c>
      <c r="D5" s="197" t="s">
        <v>4</v>
      </c>
      <c r="E5" s="188" t="s">
        <v>118</v>
      </c>
      <c r="F5" s="173"/>
      <c r="G5" s="235"/>
      <c r="H5" s="183"/>
      <c r="I5" s="177">
        <f t="shared" si="1"/>
        <v>0</v>
      </c>
      <c r="J5" s="231" t="s">
        <v>117</v>
      </c>
      <c r="K5" s="241">
        <v>226.001</v>
      </c>
      <c r="M5" s="238">
        <f>SUM(M3:M4)</f>
        <v>0</v>
      </c>
      <c r="N5" s="238">
        <f>N3</f>
        <v>0</v>
      </c>
      <c r="O5" s="239">
        <f t="shared" ref="O5" si="2">(M5+N5)</f>
        <v>0</v>
      </c>
      <c r="P5" s="305" t="s">
        <v>66</v>
      </c>
      <c r="Q5" s="294">
        <f>O5</f>
        <v>0</v>
      </c>
      <c r="T5" s="173"/>
    </row>
    <row r="6" spans="1:24" ht="15.75" thickBot="1" x14ac:dyDescent="0.3">
      <c r="A6" s="235"/>
      <c r="B6" s="183"/>
      <c r="C6" s="227">
        <f t="shared" si="0"/>
        <v>0</v>
      </c>
      <c r="D6" s="187" t="s">
        <v>5</v>
      </c>
      <c r="E6" s="188" t="s">
        <v>116</v>
      </c>
      <c r="F6" s="173"/>
      <c r="G6" s="234"/>
      <c r="H6" s="177"/>
      <c r="I6" s="177">
        <f t="shared" si="1"/>
        <v>0</v>
      </c>
      <c r="J6" s="231" t="s">
        <v>20</v>
      </c>
      <c r="K6" s="241">
        <v>214.86500000000001</v>
      </c>
      <c r="S6" s="173"/>
    </row>
    <row r="7" spans="1:24" ht="37.5" thickBot="1" x14ac:dyDescent="0.3">
      <c r="A7" s="235"/>
      <c r="B7" s="183"/>
      <c r="C7" s="227">
        <f t="shared" si="0"/>
        <v>0</v>
      </c>
      <c r="D7" s="187" t="s">
        <v>6</v>
      </c>
      <c r="E7" s="188" t="s">
        <v>115</v>
      </c>
      <c r="F7" s="173"/>
      <c r="G7" s="235"/>
      <c r="H7" s="183"/>
      <c r="I7" s="177">
        <f t="shared" si="1"/>
        <v>0</v>
      </c>
      <c r="J7" s="231" t="s">
        <v>21</v>
      </c>
      <c r="K7" s="241">
        <v>214.86600000000001</v>
      </c>
      <c r="M7" s="257" t="s">
        <v>147</v>
      </c>
      <c r="N7" s="258" t="s">
        <v>2</v>
      </c>
      <c r="O7" s="267" t="s">
        <v>50</v>
      </c>
      <c r="P7" s="259" t="s">
        <v>144</v>
      </c>
      <c r="Q7" s="213" t="s">
        <v>64</v>
      </c>
      <c r="R7" s="173"/>
      <c r="S7" s="193"/>
    </row>
    <row r="8" spans="1:24" x14ac:dyDescent="0.25">
      <c r="A8" s="235"/>
      <c r="B8" s="183"/>
      <c r="C8" s="227">
        <f t="shared" si="0"/>
        <v>0</v>
      </c>
      <c r="D8" s="187" t="s">
        <v>114</v>
      </c>
      <c r="E8" s="188" t="s">
        <v>113</v>
      </c>
      <c r="F8" s="173"/>
      <c r="G8" s="235"/>
      <c r="H8" s="183"/>
      <c r="I8" s="177">
        <f t="shared" si="1"/>
        <v>0</v>
      </c>
      <c r="J8" s="231" t="s">
        <v>22</v>
      </c>
      <c r="K8" s="241">
        <v>214.863</v>
      </c>
      <c r="M8" s="234">
        <v>0</v>
      </c>
      <c r="N8" s="177">
        <v>0</v>
      </c>
      <c r="O8" s="177">
        <f>(M8+N8)</f>
        <v>0</v>
      </c>
      <c r="P8" s="202" t="s">
        <v>62</v>
      </c>
      <c r="Q8" s="262">
        <v>235</v>
      </c>
      <c r="S8" s="193"/>
    </row>
    <row r="9" spans="1:24" x14ac:dyDescent="0.25">
      <c r="A9" s="235"/>
      <c r="B9" s="183"/>
      <c r="C9" s="227">
        <f t="shared" si="0"/>
        <v>0</v>
      </c>
      <c r="D9" s="187" t="s">
        <v>112</v>
      </c>
      <c r="E9" s="188" t="s">
        <v>111</v>
      </c>
      <c r="F9" s="173"/>
      <c r="G9" s="235"/>
      <c r="H9" s="183"/>
      <c r="I9" s="177">
        <f t="shared" si="1"/>
        <v>0</v>
      </c>
      <c r="J9" s="231" t="s">
        <v>110</v>
      </c>
      <c r="K9" s="241">
        <v>226.001</v>
      </c>
      <c r="M9" s="255"/>
      <c r="N9" s="230"/>
      <c r="O9" s="230"/>
      <c r="P9" s="202"/>
      <c r="Q9" s="250"/>
      <c r="S9" s="193"/>
    </row>
    <row r="10" spans="1:24" ht="31.5" customHeight="1" thickBot="1" x14ac:dyDescent="0.3">
      <c r="A10" s="235"/>
      <c r="B10" s="183"/>
      <c r="C10" s="227">
        <f t="shared" si="0"/>
        <v>0</v>
      </c>
      <c r="D10" s="187" t="s">
        <v>109</v>
      </c>
      <c r="E10" s="188" t="s">
        <v>108</v>
      </c>
      <c r="F10" s="173"/>
      <c r="G10" s="235"/>
      <c r="H10" s="183"/>
      <c r="I10" s="177">
        <f t="shared" si="1"/>
        <v>0</v>
      </c>
      <c r="J10" s="231" t="s">
        <v>107</v>
      </c>
      <c r="K10" s="241">
        <v>222.00399999999999</v>
      </c>
      <c r="M10" s="238">
        <f>SUM(M8:M8)</f>
        <v>0</v>
      </c>
      <c r="N10" s="238">
        <f>SUM(N8:N8)</f>
        <v>0</v>
      </c>
      <c r="O10" s="239">
        <f>(M10+N10)</f>
        <v>0</v>
      </c>
      <c r="P10" s="305" t="s">
        <v>60</v>
      </c>
      <c r="Q10" s="294">
        <f>O10</f>
        <v>0</v>
      </c>
      <c r="R10" s="173"/>
      <c r="S10" s="173"/>
    </row>
    <row r="11" spans="1:24" ht="15.75" thickBot="1" x14ac:dyDescent="0.3">
      <c r="A11" s="235"/>
      <c r="B11" s="183"/>
      <c r="C11" s="227">
        <f t="shared" si="0"/>
        <v>0</v>
      </c>
      <c r="D11" s="187" t="s">
        <v>106</v>
      </c>
      <c r="E11" s="188" t="s">
        <v>105</v>
      </c>
      <c r="F11" s="173"/>
      <c r="G11" s="242"/>
      <c r="H11" s="186"/>
      <c r="I11" s="177">
        <f t="shared" si="1"/>
        <v>0</v>
      </c>
      <c r="J11" s="231" t="s">
        <v>104</v>
      </c>
      <c r="K11" s="241">
        <v>214.101</v>
      </c>
      <c r="M11" s="271"/>
      <c r="N11" s="271"/>
      <c r="O11" s="271"/>
      <c r="P11" s="271"/>
      <c r="Q11" s="173"/>
      <c r="R11" s="170"/>
      <c r="S11" s="170"/>
    </row>
    <row r="12" spans="1:24" ht="32.25" customHeight="1" thickBot="1" x14ac:dyDescent="0.3">
      <c r="A12" s="235"/>
      <c r="B12" s="183"/>
      <c r="C12" s="227">
        <f t="shared" si="0"/>
        <v>0</v>
      </c>
      <c r="D12" s="187" t="s">
        <v>103</v>
      </c>
      <c r="E12" s="188" t="s">
        <v>102</v>
      </c>
      <c r="F12" s="173"/>
      <c r="G12" s="237" t="s">
        <v>24</v>
      </c>
      <c r="H12" s="187" t="s">
        <v>24</v>
      </c>
      <c r="I12" s="187"/>
      <c r="J12" s="231"/>
      <c r="K12" s="243"/>
      <c r="M12" s="274" t="s">
        <v>145</v>
      </c>
      <c r="N12" s="205"/>
      <c r="O12" s="205"/>
      <c r="P12" s="259" t="s">
        <v>73</v>
      </c>
      <c r="Q12" s="213" t="s">
        <v>146</v>
      </c>
      <c r="R12" s="170"/>
      <c r="S12" s="170"/>
    </row>
    <row r="13" spans="1:24" ht="15.75" thickBot="1" x14ac:dyDescent="0.3">
      <c r="A13" s="235"/>
      <c r="B13" s="183"/>
      <c r="C13" s="227">
        <f t="shared" si="0"/>
        <v>0</v>
      </c>
      <c r="D13" s="187" t="s">
        <v>101</v>
      </c>
      <c r="E13" s="188" t="s">
        <v>100</v>
      </c>
      <c r="F13" s="173"/>
      <c r="G13" s="238">
        <f>SUM(G1:G11)</f>
        <v>0</v>
      </c>
      <c r="H13" s="238">
        <f>SUM(H3:H12)</f>
        <v>0</v>
      </c>
      <c r="I13" s="228">
        <f t="shared" ref="I13" si="3">(G13+H13)</f>
        <v>0</v>
      </c>
      <c r="J13" s="245" t="s">
        <v>60</v>
      </c>
      <c r="K13" s="294">
        <f>I13</f>
        <v>0</v>
      </c>
      <c r="M13" s="235">
        <v>0</v>
      </c>
      <c r="N13" s="183">
        <v>0</v>
      </c>
      <c r="O13" s="183">
        <f>(M13+N13)</f>
        <v>0</v>
      </c>
      <c r="P13" s="304" t="s">
        <v>139</v>
      </c>
      <c r="Q13" s="253" t="s">
        <v>68</v>
      </c>
      <c r="S13" s="173"/>
      <c r="T13" s="170"/>
      <c r="U13" s="170"/>
      <c r="V13" s="170"/>
      <c r="W13" s="170"/>
      <c r="X13" s="170"/>
    </row>
    <row r="14" spans="1:24" ht="25.5" thickBot="1" x14ac:dyDescent="0.3">
      <c r="A14" s="235"/>
      <c r="B14" s="183"/>
      <c r="C14" s="227">
        <f t="shared" si="0"/>
        <v>0</v>
      </c>
      <c r="D14" s="187" t="s">
        <v>99</v>
      </c>
      <c r="E14" s="188" t="s">
        <v>98</v>
      </c>
      <c r="F14" s="173"/>
      <c r="G14" s="173"/>
      <c r="H14" s="173"/>
      <c r="I14" s="173"/>
      <c r="J14" s="193"/>
      <c r="K14" s="173"/>
      <c r="M14" s="235">
        <v>0</v>
      </c>
      <c r="N14" s="183"/>
      <c r="O14" s="183">
        <f>(M14+N14)</f>
        <v>0</v>
      </c>
      <c r="P14" s="273" t="s">
        <v>148</v>
      </c>
      <c r="Q14" s="253" t="s">
        <v>127</v>
      </c>
    </row>
    <row r="15" spans="1:24" ht="15.75" thickBot="1" x14ac:dyDescent="0.3">
      <c r="A15" s="235"/>
      <c r="B15" s="183"/>
      <c r="C15" s="227">
        <f t="shared" si="0"/>
        <v>0</v>
      </c>
      <c r="D15" s="187" t="s">
        <v>97</v>
      </c>
      <c r="E15" s="188" t="s">
        <v>96</v>
      </c>
      <c r="F15" s="173"/>
      <c r="G15" s="257" t="s">
        <v>120</v>
      </c>
      <c r="H15" s="258" t="s">
        <v>2</v>
      </c>
      <c r="I15" s="258" t="s">
        <v>50</v>
      </c>
      <c r="J15" s="246" t="s">
        <v>95</v>
      </c>
      <c r="K15" s="213" t="s">
        <v>94</v>
      </c>
      <c r="M15" s="235" t="s">
        <v>24</v>
      </c>
      <c r="N15" s="183" t="s">
        <v>24</v>
      </c>
      <c r="O15" s="183" t="s">
        <v>24</v>
      </c>
      <c r="P15" s="187"/>
      <c r="Q15" s="253"/>
    </row>
    <row r="16" spans="1:24" ht="15.75" thickBot="1" x14ac:dyDescent="0.3">
      <c r="A16" s="235"/>
      <c r="B16" s="183"/>
      <c r="C16" s="227">
        <f t="shared" si="0"/>
        <v>0</v>
      </c>
      <c r="D16" s="187" t="s">
        <v>15</v>
      </c>
      <c r="E16" s="188" t="s">
        <v>93</v>
      </c>
      <c r="F16" s="173"/>
      <c r="G16" s="247"/>
      <c r="H16" s="199"/>
      <c r="I16" s="199"/>
      <c r="J16" s="181"/>
      <c r="K16" s="248"/>
      <c r="M16" s="238">
        <f>SUM(M13:M15)</f>
        <v>0</v>
      </c>
      <c r="N16" s="244">
        <f>SUM(N13:N15)</f>
        <v>0</v>
      </c>
      <c r="O16" s="239">
        <f>(M16+N16)</f>
        <v>0</v>
      </c>
      <c r="P16" s="305" t="s">
        <v>60</v>
      </c>
      <c r="Q16" s="294">
        <f>O16</f>
        <v>0</v>
      </c>
    </row>
    <row r="17" spans="1:18" ht="15.75" thickBot="1" x14ac:dyDescent="0.3">
      <c r="A17" s="238">
        <f>SUM(A3:A16)</f>
        <v>0</v>
      </c>
      <c r="B17" s="238">
        <f t="shared" ref="B17" si="4">SUM(B3:B16)</f>
        <v>0</v>
      </c>
      <c r="C17" s="228">
        <f t="shared" si="0"/>
        <v>0</v>
      </c>
      <c r="D17" s="240" t="s">
        <v>60</v>
      </c>
      <c r="E17" s="294">
        <f>C17</f>
        <v>0</v>
      </c>
      <c r="F17" s="173"/>
      <c r="G17" s="183">
        <v>0</v>
      </c>
      <c r="H17" s="183">
        <v>0</v>
      </c>
      <c r="I17" s="183">
        <v>0</v>
      </c>
      <c r="J17" s="187" t="s">
        <v>92</v>
      </c>
      <c r="K17" s="187">
        <v>247</v>
      </c>
      <c r="M17" s="173"/>
      <c r="N17" s="173"/>
      <c r="O17" s="173"/>
      <c r="P17" s="173"/>
      <c r="Q17" s="173"/>
    </row>
    <row r="18" spans="1:18" ht="14.25" customHeight="1" thickBot="1" x14ac:dyDescent="0.3">
      <c r="A18" s="173"/>
      <c r="B18" s="173"/>
      <c r="C18" s="173"/>
      <c r="D18" s="173"/>
      <c r="E18" s="173"/>
      <c r="F18" s="173"/>
      <c r="G18" s="249"/>
      <c r="H18" s="202"/>
      <c r="I18" s="202"/>
      <c r="J18" s="202"/>
      <c r="K18" s="250"/>
      <c r="O18" s="480" t="s">
        <v>59</v>
      </c>
      <c r="P18" s="481"/>
      <c r="R18" s="173"/>
    </row>
    <row r="19" spans="1:18" ht="39.75" customHeight="1" thickBot="1" x14ac:dyDescent="0.3">
      <c r="A19" s="257" t="s">
        <v>120</v>
      </c>
      <c r="B19" s="258" t="s">
        <v>2</v>
      </c>
      <c r="C19" s="258" t="s">
        <v>50</v>
      </c>
      <c r="D19" s="416" t="s">
        <v>91</v>
      </c>
      <c r="E19" s="213" t="s">
        <v>90</v>
      </c>
      <c r="F19" s="173"/>
      <c r="G19" s="251">
        <f>SUM(G16:G18)</f>
        <v>0</v>
      </c>
      <c r="H19" s="251">
        <f>SUM(H16:H18)</f>
        <v>0</v>
      </c>
      <c r="I19" s="228">
        <f t="shared" ref="I19" si="5">(G19+H19)</f>
        <v>0</v>
      </c>
      <c r="J19" s="252" t="s">
        <v>60</v>
      </c>
      <c r="K19" s="294">
        <f>I19</f>
        <v>0</v>
      </c>
      <c r="O19" s="482">
        <f>SUM(C17,C24,C31,I13,I19,I25,I31,O5,O10,O16)</f>
        <v>0</v>
      </c>
      <c r="P19" s="483"/>
    </row>
    <row r="20" spans="1:18" ht="15.75" thickBot="1" x14ac:dyDescent="0.3">
      <c r="A20" s="234"/>
      <c r="B20" s="177"/>
      <c r="C20" s="227">
        <f t="shared" ref="C20:C22" si="6">(A20+B20)</f>
        <v>0</v>
      </c>
      <c r="D20" s="202" t="s">
        <v>62</v>
      </c>
      <c r="E20" s="266" t="s">
        <v>89</v>
      </c>
      <c r="F20" s="173"/>
      <c r="G20" s="173"/>
      <c r="H20" s="173"/>
      <c r="I20" s="173"/>
      <c r="J20" s="173"/>
      <c r="K20" s="173"/>
    </row>
    <row r="21" spans="1:18" ht="15.75" thickBot="1" x14ac:dyDescent="0.3">
      <c r="A21" s="235"/>
      <c r="B21" s="183"/>
      <c r="C21" s="227">
        <f t="shared" si="6"/>
        <v>0</v>
      </c>
      <c r="D21" s="187" t="s">
        <v>77</v>
      </c>
      <c r="E21" s="253" t="s">
        <v>87</v>
      </c>
      <c r="F21" s="173"/>
      <c r="G21" s="268" t="s">
        <v>120</v>
      </c>
      <c r="H21" s="269" t="s">
        <v>2</v>
      </c>
      <c r="I21" s="269" t="s">
        <v>50</v>
      </c>
      <c r="J21" s="270" t="s">
        <v>37</v>
      </c>
      <c r="K21" s="207" t="s">
        <v>88</v>
      </c>
    </row>
    <row r="22" spans="1:18" x14ac:dyDescent="0.25">
      <c r="A22" s="235"/>
      <c r="B22" s="183"/>
      <c r="C22" s="227">
        <f t="shared" si="6"/>
        <v>0</v>
      </c>
      <c r="D22" s="187" t="s">
        <v>75</v>
      </c>
      <c r="E22" s="253" t="s">
        <v>85</v>
      </c>
      <c r="F22" s="173"/>
      <c r="G22" s="183" t="s">
        <v>24</v>
      </c>
      <c r="H22" s="183" t="s">
        <v>24</v>
      </c>
      <c r="I22" s="183" t="s">
        <v>24</v>
      </c>
      <c r="J22" s="187"/>
      <c r="K22" s="187"/>
      <c r="M22" s="451"/>
      <c r="N22" s="427" t="s">
        <v>63</v>
      </c>
      <c r="O22" s="452"/>
      <c r="P22" s="281"/>
    </row>
    <row r="23" spans="1:18" x14ac:dyDescent="0.25">
      <c r="A23" s="234" t="s">
        <v>24</v>
      </c>
      <c r="B23" s="227" t="s">
        <v>24</v>
      </c>
      <c r="C23" s="227" t="s">
        <v>24</v>
      </c>
      <c r="D23" s="197"/>
      <c r="E23" s="236"/>
      <c r="F23" s="173"/>
      <c r="G23" s="183">
        <v>0</v>
      </c>
      <c r="H23" s="183">
        <v>0</v>
      </c>
      <c r="I23" s="183">
        <f t="shared" ref="I23" si="7">(G23+H23)</f>
        <v>0</v>
      </c>
      <c r="J23" s="187" t="s">
        <v>37</v>
      </c>
      <c r="K23" s="187">
        <v>222.006</v>
      </c>
      <c r="M23" s="453"/>
      <c r="N23" s="454" t="s">
        <v>61</v>
      </c>
      <c r="O23" s="455"/>
      <c r="P23" s="288"/>
    </row>
    <row r="24" spans="1:18" ht="13.5" customHeight="1" thickBot="1" x14ac:dyDescent="0.3">
      <c r="A24" s="251">
        <f>SUM(A20:A23)</f>
        <v>0</v>
      </c>
      <c r="B24" s="289">
        <f>SUM(B20:B23)</f>
        <v>0</v>
      </c>
      <c r="C24" s="289">
        <f t="shared" ref="C24" si="8">(A24+B24)</f>
        <v>0</v>
      </c>
      <c r="D24" s="254" t="s">
        <v>60</v>
      </c>
      <c r="E24" s="299">
        <f>(C24)</f>
        <v>0</v>
      </c>
      <c r="F24" s="173"/>
      <c r="G24" s="183" t="s">
        <v>24</v>
      </c>
      <c r="H24" s="183" t="s">
        <v>24</v>
      </c>
      <c r="I24" s="183" t="s">
        <v>24</v>
      </c>
      <c r="J24" s="187"/>
      <c r="K24" s="187"/>
      <c r="M24" s="282"/>
      <c r="N24" s="277"/>
      <c r="O24" s="277"/>
      <c r="P24" s="283"/>
      <c r="R24" s="173"/>
    </row>
    <row r="25" spans="1:18" ht="15.75" customHeight="1" thickBot="1" x14ac:dyDescent="0.3">
      <c r="A25" s="173"/>
      <c r="B25" s="173"/>
      <c r="C25" s="173"/>
      <c r="D25" s="173"/>
      <c r="E25" s="193"/>
      <c r="F25" s="173"/>
      <c r="G25" s="238">
        <f>SUM(G22:G24)</f>
        <v>0</v>
      </c>
      <c r="H25" s="238">
        <f>SUM(H22:H24)</f>
        <v>0</v>
      </c>
      <c r="I25" s="244">
        <f>(G25+H25)</f>
        <v>0</v>
      </c>
      <c r="J25" s="252" t="s">
        <v>60</v>
      </c>
      <c r="K25" s="294">
        <f>I25</f>
        <v>0</v>
      </c>
      <c r="M25" s="302">
        <v>0</v>
      </c>
      <c r="N25" s="106"/>
      <c r="O25" s="106"/>
      <c r="P25" s="285"/>
      <c r="R25" s="173"/>
    </row>
    <row r="26" spans="1:18" ht="27" customHeight="1" thickBot="1" x14ac:dyDescent="0.3">
      <c r="A26" s="257" t="s">
        <v>120</v>
      </c>
      <c r="B26" s="258" t="s">
        <v>2</v>
      </c>
      <c r="C26" s="258" t="s">
        <v>50</v>
      </c>
      <c r="D26" s="233" t="s">
        <v>83</v>
      </c>
      <c r="E26" s="213" t="s">
        <v>82</v>
      </c>
      <c r="F26" s="173"/>
      <c r="G26" s="173" t="s">
        <v>84</v>
      </c>
      <c r="H26" s="173"/>
      <c r="I26" s="173"/>
      <c r="J26" s="173"/>
      <c r="K26" s="173"/>
      <c r="M26" s="284"/>
      <c r="N26" s="106"/>
      <c r="O26" s="106"/>
      <c r="P26" s="285"/>
      <c r="R26" s="173"/>
    </row>
    <row r="27" spans="1:18" ht="27" customHeight="1" thickBot="1" x14ac:dyDescent="0.3">
      <c r="A27" s="177">
        <v>0</v>
      </c>
      <c r="B27" s="177">
        <v>0</v>
      </c>
      <c r="C27" s="227">
        <f t="shared" ref="C27:C29" si="9">(A27+B27)</f>
        <v>0</v>
      </c>
      <c r="D27" s="197" t="s">
        <v>62</v>
      </c>
      <c r="E27" s="179" t="s">
        <v>79</v>
      </c>
      <c r="F27" s="173"/>
      <c r="G27" s="268" t="s">
        <v>120</v>
      </c>
      <c r="H27" s="269" t="s">
        <v>2</v>
      </c>
      <c r="I27" s="269" t="s">
        <v>50</v>
      </c>
      <c r="J27" s="301" t="s">
        <v>81</v>
      </c>
      <c r="K27" s="207" t="s">
        <v>80</v>
      </c>
      <c r="M27" s="278"/>
      <c r="N27" s="279"/>
      <c r="O27" s="279"/>
      <c r="P27" s="303">
        <f>M25</f>
        <v>0</v>
      </c>
    </row>
    <row r="28" spans="1:18" x14ac:dyDescent="0.25">
      <c r="A28" s="183">
        <v>0</v>
      </c>
      <c r="B28" s="183">
        <v>0</v>
      </c>
      <c r="C28" s="227">
        <f t="shared" si="9"/>
        <v>0</v>
      </c>
      <c r="D28" s="189" t="s">
        <v>77</v>
      </c>
      <c r="E28" s="179" t="s">
        <v>76</v>
      </c>
      <c r="F28" s="173"/>
      <c r="G28" s="183">
        <v>0</v>
      </c>
      <c r="H28" s="183">
        <v>0</v>
      </c>
      <c r="I28" s="183">
        <v>0</v>
      </c>
      <c r="J28" s="187" t="s">
        <v>36</v>
      </c>
      <c r="K28" s="188" t="s">
        <v>78</v>
      </c>
    </row>
    <row r="29" spans="1:18" x14ac:dyDescent="0.25">
      <c r="A29" s="183">
        <v>0</v>
      </c>
      <c r="B29" s="177">
        <v>0</v>
      </c>
      <c r="C29" s="227">
        <f t="shared" si="9"/>
        <v>0</v>
      </c>
      <c r="D29" s="197" t="s">
        <v>75</v>
      </c>
      <c r="E29" s="198" t="s">
        <v>74</v>
      </c>
      <c r="F29" s="173"/>
      <c r="G29" s="216"/>
      <c r="H29" s="216"/>
      <c r="I29" s="216"/>
      <c r="J29" s="201"/>
      <c r="K29" s="188"/>
    </row>
    <row r="30" spans="1:18" x14ac:dyDescent="0.25">
      <c r="A30" s="177" t="s">
        <v>24</v>
      </c>
      <c r="B30" s="227" t="s">
        <v>24</v>
      </c>
      <c r="C30" s="227" t="s">
        <v>24</v>
      </c>
      <c r="D30" s="197"/>
      <c r="E30" s="198"/>
      <c r="F30" s="173"/>
      <c r="G30" s="177" t="s">
        <v>24</v>
      </c>
      <c r="H30" s="177"/>
      <c r="I30" s="177"/>
      <c r="J30" s="202"/>
      <c r="K30" s="188"/>
    </row>
    <row r="31" spans="1:18" ht="15.75" thickBot="1" x14ac:dyDescent="0.3">
      <c r="A31" s="190">
        <f>SUM(A27:A30)</f>
        <v>0</v>
      </c>
      <c r="B31" s="190">
        <f>SUM(B27:B30)</f>
        <v>0</v>
      </c>
      <c r="C31" s="228">
        <f t="shared" ref="C31" si="10">(A31+B31)</f>
        <v>0</v>
      </c>
      <c r="D31" s="192" t="s">
        <v>60</v>
      </c>
      <c r="E31" s="295">
        <f>C31</f>
        <v>0</v>
      </c>
      <c r="F31" s="173"/>
      <c r="G31" s="190">
        <f>(G28)</f>
        <v>0</v>
      </c>
      <c r="H31" s="190">
        <f>(H28)</f>
        <v>0</v>
      </c>
      <c r="I31" s="244">
        <f>(G31+H31)</f>
        <v>0</v>
      </c>
      <c r="J31" s="204" t="s">
        <v>60</v>
      </c>
      <c r="K31" s="300">
        <f>(I31)</f>
        <v>0</v>
      </c>
    </row>
    <row r="32" spans="1:18" x14ac:dyDescent="0.25">
      <c r="F32" s="173"/>
      <c r="G32" s="173"/>
      <c r="H32" s="173"/>
      <c r="I32" s="173"/>
      <c r="J32" s="173"/>
      <c r="K32" s="193"/>
    </row>
    <row r="35" spans="1:6" ht="54" customHeight="1" x14ac:dyDescent="0.25"/>
    <row r="39" spans="1:6" ht="35.25" customHeight="1" x14ac:dyDescent="0.25"/>
    <row r="43" spans="1:6" ht="39.75" customHeight="1" x14ac:dyDescent="0.25"/>
    <row r="44" spans="1:6" x14ac:dyDescent="0.25">
      <c r="A44" s="73"/>
      <c r="B44" s="73"/>
      <c r="C44" s="73"/>
      <c r="D44" s="73"/>
      <c r="E44" s="73"/>
    </row>
    <row r="45" spans="1:6" x14ac:dyDescent="0.25">
      <c r="F45" s="73"/>
    </row>
  </sheetData>
  <mergeCells count="3">
    <mergeCell ref="I1:K1"/>
    <mergeCell ref="O18:P18"/>
    <mergeCell ref="O19:P19"/>
  </mergeCells>
  <pageMargins left="0.7" right="0.7" top="0.75" bottom="0.75" header="0.3" footer="0.3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8CD3-5AAC-490E-BC2D-A03347D4FC7B}">
  <sheetPr>
    <tabColor rgb="FF00B050"/>
  </sheetPr>
  <dimension ref="B1:Y45"/>
  <sheetViews>
    <sheetView zoomScaleNormal="100" workbookViewId="0">
      <selection activeCell="Q28" sqref="Q28"/>
    </sheetView>
  </sheetViews>
  <sheetFormatPr defaultRowHeight="15" x14ac:dyDescent="0.25"/>
  <cols>
    <col min="1" max="1" width="1.5703125" customWidth="1"/>
    <col min="2" max="2" width="9" customWidth="1"/>
    <col min="3" max="3" width="8" customWidth="1"/>
    <col min="4" max="4" width="9.42578125" customWidth="1"/>
    <col min="5" max="5" width="11.5703125" customWidth="1"/>
    <col min="6" max="6" width="8.42578125" customWidth="1"/>
    <col min="7" max="7" width="1.140625" customWidth="1"/>
    <col min="8" max="8" width="7.85546875" customWidth="1"/>
    <col min="9" max="9" width="7.42578125" customWidth="1"/>
    <col min="10" max="10" width="6.7109375" customWidth="1"/>
    <col min="11" max="11" width="11.140625" customWidth="1"/>
    <col min="12" max="12" width="7.85546875" customWidth="1"/>
    <col min="13" max="13" width="1.140625" customWidth="1"/>
    <col min="14" max="14" width="8.85546875" customWidth="1"/>
    <col min="15" max="15" width="7.28515625" customWidth="1"/>
    <col min="16" max="16" width="8.5703125" customWidth="1"/>
    <col min="17" max="17" width="10.5703125" customWidth="1"/>
    <col min="18" max="18" width="12.5703125" customWidth="1"/>
  </cols>
  <sheetData>
    <row r="1" spans="2:25" ht="16.5" thickBot="1" x14ac:dyDescent="0.3">
      <c r="B1" s="170"/>
      <c r="C1" s="170"/>
      <c r="D1" s="170"/>
      <c r="E1" s="170" t="s">
        <v>126</v>
      </c>
      <c r="F1" s="170"/>
      <c r="G1" s="170"/>
      <c r="H1" s="170"/>
      <c r="I1" s="170"/>
      <c r="J1" s="479" t="s">
        <v>196</v>
      </c>
      <c r="K1" s="479"/>
      <c r="L1" s="479"/>
    </row>
    <row r="2" spans="2:25" ht="39" customHeight="1" thickBot="1" x14ac:dyDescent="0.3">
      <c r="B2" s="257" t="s">
        <v>120</v>
      </c>
      <c r="C2" s="258" t="s">
        <v>2</v>
      </c>
      <c r="D2" s="258" t="s">
        <v>50</v>
      </c>
      <c r="E2" s="259" t="s">
        <v>125</v>
      </c>
      <c r="F2" s="260" t="s">
        <v>141</v>
      </c>
      <c r="G2" s="173"/>
      <c r="H2" s="263" t="s">
        <v>120</v>
      </c>
      <c r="I2" s="264" t="s">
        <v>2</v>
      </c>
      <c r="J2" s="264" t="s">
        <v>50</v>
      </c>
      <c r="K2" s="265" t="s">
        <v>124</v>
      </c>
      <c r="L2" s="176" t="s">
        <v>123</v>
      </c>
      <c r="N2" s="229" t="s">
        <v>120</v>
      </c>
      <c r="O2" s="229" t="s">
        <v>2</v>
      </c>
      <c r="P2" s="229" t="s">
        <v>50</v>
      </c>
      <c r="Q2" s="232" t="s">
        <v>71</v>
      </c>
      <c r="R2" s="275" t="s">
        <v>70</v>
      </c>
      <c r="U2" s="173"/>
    </row>
    <row r="3" spans="2:25" x14ac:dyDescent="0.25">
      <c r="B3" s="234"/>
      <c r="C3" s="177"/>
      <c r="D3" s="227">
        <f>(B3+C3)</f>
        <v>0</v>
      </c>
      <c r="E3" s="197" t="s">
        <v>3</v>
      </c>
      <c r="F3" s="256" t="s">
        <v>121</v>
      </c>
      <c r="G3" s="173"/>
      <c r="H3" s="234">
        <v>0</v>
      </c>
      <c r="I3" s="177">
        <v>0</v>
      </c>
      <c r="J3" s="177">
        <f>(H3+I3)</f>
        <v>0</v>
      </c>
      <c r="K3" s="261" t="s">
        <v>120</v>
      </c>
      <c r="L3" s="262">
        <v>226</v>
      </c>
      <c r="N3" s="235">
        <v>0</v>
      </c>
      <c r="O3" s="183">
        <v>0</v>
      </c>
      <c r="P3" s="183">
        <f>(N3+O3)</f>
        <v>0</v>
      </c>
      <c r="Q3" s="187" t="s">
        <v>62</v>
      </c>
      <c r="R3" s="253" t="s">
        <v>67</v>
      </c>
      <c r="U3" s="173"/>
    </row>
    <row r="4" spans="2:25" x14ac:dyDescent="0.25">
      <c r="B4" s="235"/>
      <c r="C4" s="183"/>
      <c r="D4" s="227">
        <f t="shared" ref="D4:D17" si="0">(B4+C4)</f>
        <v>0</v>
      </c>
      <c r="E4" s="189" t="s">
        <v>119</v>
      </c>
      <c r="F4" s="188" t="s">
        <v>68</v>
      </c>
      <c r="G4" s="173"/>
      <c r="H4" s="235">
        <v>0</v>
      </c>
      <c r="I4" s="183">
        <v>0</v>
      </c>
      <c r="J4" s="177">
        <f t="shared" ref="J4:J11" si="1">(H4+I4)</f>
        <v>0</v>
      </c>
      <c r="K4" s="231" t="s">
        <v>19</v>
      </c>
      <c r="L4" s="241">
        <v>226.00299999999999</v>
      </c>
      <c r="N4" s="234" t="s">
        <v>24</v>
      </c>
      <c r="O4" s="177"/>
      <c r="P4" s="177"/>
      <c r="Q4" s="202"/>
      <c r="R4" s="236"/>
      <c r="U4" s="173"/>
    </row>
    <row r="5" spans="2:25" ht="15.75" thickBot="1" x14ac:dyDescent="0.3">
      <c r="B5" s="235"/>
      <c r="C5" s="177"/>
      <c r="D5" s="227">
        <f t="shared" si="0"/>
        <v>0</v>
      </c>
      <c r="E5" s="197" t="s">
        <v>4</v>
      </c>
      <c r="F5" s="188" t="s">
        <v>118</v>
      </c>
      <c r="G5" s="173"/>
      <c r="H5" s="235">
        <v>0</v>
      </c>
      <c r="I5" s="183">
        <v>0</v>
      </c>
      <c r="J5" s="177">
        <f t="shared" si="1"/>
        <v>0</v>
      </c>
      <c r="K5" s="231" t="s">
        <v>117</v>
      </c>
      <c r="L5" s="241">
        <v>226.001</v>
      </c>
      <c r="N5" s="238">
        <f>SUM(N3:N4)</f>
        <v>0</v>
      </c>
      <c r="O5" s="238">
        <f>O3</f>
        <v>0</v>
      </c>
      <c r="P5" s="239">
        <f t="shared" ref="P5" si="2">(N5+O5)</f>
        <v>0</v>
      </c>
      <c r="Q5" s="252" t="s">
        <v>66</v>
      </c>
      <c r="R5" s="294">
        <f>P5</f>
        <v>0</v>
      </c>
      <c r="U5" s="173"/>
    </row>
    <row r="6" spans="2:25" ht="15.75" thickBot="1" x14ac:dyDescent="0.3">
      <c r="B6" s="235"/>
      <c r="C6" s="183"/>
      <c r="D6" s="227">
        <f t="shared" si="0"/>
        <v>0</v>
      </c>
      <c r="E6" s="187" t="s">
        <v>5</v>
      </c>
      <c r="F6" s="188" t="s">
        <v>116</v>
      </c>
      <c r="G6" s="173"/>
      <c r="H6" s="234">
        <v>0</v>
      </c>
      <c r="I6" s="177">
        <v>0</v>
      </c>
      <c r="J6" s="177">
        <f t="shared" si="1"/>
        <v>0</v>
      </c>
      <c r="K6" s="231" t="s">
        <v>20</v>
      </c>
      <c r="L6" s="241">
        <v>214.86500000000001</v>
      </c>
      <c r="T6" s="173"/>
    </row>
    <row r="7" spans="2:25" ht="37.5" thickBot="1" x14ac:dyDescent="0.3">
      <c r="B7" s="235"/>
      <c r="C7" s="183"/>
      <c r="D7" s="227">
        <f t="shared" si="0"/>
        <v>0</v>
      </c>
      <c r="E7" s="187" t="s">
        <v>6</v>
      </c>
      <c r="F7" s="188" t="s">
        <v>115</v>
      </c>
      <c r="G7" s="173"/>
      <c r="H7" s="235">
        <v>0</v>
      </c>
      <c r="I7" s="183">
        <v>0</v>
      </c>
      <c r="J7" s="177">
        <f t="shared" si="1"/>
        <v>0</v>
      </c>
      <c r="K7" s="231" t="s">
        <v>21</v>
      </c>
      <c r="L7" s="241">
        <v>214.86600000000001</v>
      </c>
      <c r="N7" s="257" t="s">
        <v>147</v>
      </c>
      <c r="O7" s="258" t="s">
        <v>2</v>
      </c>
      <c r="P7" s="267" t="s">
        <v>50</v>
      </c>
      <c r="Q7" s="259" t="s">
        <v>144</v>
      </c>
      <c r="R7" s="213" t="s">
        <v>64</v>
      </c>
      <c r="S7" s="173"/>
      <c r="T7" s="193"/>
    </row>
    <row r="8" spans="2:25" x14ac:dyDescent="0.25">
      <c r="B8" s="235"/>
      <c r="C8" s="183"/>
      <c r="D8" s="227">
        <f t="shared" si="0"/>
        <v>0</v>
      </c>
      <c r="E8" s="187" t="s">
        <v>114</v>
      </c>
      <c r="F8" s="188" t="s">
        <v>113</v>
      </c>
      <c r="G8" s="173"/>
      <c r="H8" s="235">
        <v>0</v>
      </c>
      <c r="I8" s="183">
        <v>0</v>
      </c>
      <c r="J8" s="177">
        <f t="shared" si="1"/>
        <v>0</v>
      </c>
      <c r="K8" s="231" t="s">
        <v>22</v>
      </c>
      <c r="L8" s="241">
        <v>214.863</v>
      </c>
      <c r="N8" s="234">
        <v>0</v>
      </c>
      <c r="O8" s="177">
        <v>0</v>
      </c>
      <c r="P8" s="177">
        <f>(N8+O8)</f>
        <v>0</v>
      </c>
      <c r="Q8" s="202" t="s">
        <v>62</v>
      </c>
      <c r="R8" s="262">
        <v>235</v>
      </c>
      <c r="T8" s="193"/>
    </row>
    <row r="9" spans="2:25" x14ac:dyDescent="0.25">
      <c r="B9" s="235"/>
      <c r="C9" s="183"/>
      <c r="D9" s="227">
        <f t="shared" si="0"/>
        <v>0</v>
      </c>
      <c r="E9" s="187" t="s">
        <v>112</v>
      </c>
      <c r="F9" s="188" t="s">
        <v>111</v>
      </c>
      <c r="G9" s="173"/>
      <c r="H9" s="235">
        <v>0</v>
      </c>
      <c r="I9" s="183">
        <v>0</v>
      </c>
      <c r="J9" s="177">
        <f t="shared" si="1"/>
        <v>0</v>
      </c>
      <c r="K9" s="231" t="s">
        <v>110</v>
      </c>
      <c r="L9" s="241">
        <v>226.001</v>
      </c>
      <c r="N9" s="255"/>
      <c r="O9" s="230"/>
      <c r="P9" s="230"/>
      <c r="Q9" s="202"/>
      <c r="R9" s="250"/>
      <c r="T9" s="193"/>
    </row>
    <row r="10" spans="2:25" ht="25.5" thickBot="1" x14ac:dyDescent="0.3">
      <c r="B10" s="235"/>
      <c r="C10" s="183"/>
      <c r="D10" s="227">
        <f t="shared" si="0"/>
        <v>0</v>
      </c>
      <c r="E10" s="187" t="s">
        <v>109</v>
      </c>
      <c r="F10" s="188" t="s">
        <v>108</v>
      </c>
      <c r="G10" s="173"/>
      <c r="H10" s="235">
        <v>0</v>
      </c>
      <c r="I10" s="183">
        <v>0</v>
      </c>
      <c r="J10" s="177">
        <f t="shared" si="1"/>
        <v>0</v>
      </c>
      <c r="K10" s="231" t="s">
        <v>107</v>
      </c>
      <c r="L10" s="241">
        <v>222.00399999999999</v>
      </c>
      <c r="N10" s="238">
        <f>SUM(N8:N8)</f>
        <v>0</v>
      </c>
      <c r="O10" s="238">
        <f>SUM(O8:O8)</f>
        <v>0</v>
      </c>
      <c r="P10" s="239">
        <f>(N10+O10)</f>
        <v>0</v>
      </c>
      <c r="Q10" s="252" t="s">
        <v>60</v>
      </c>
      <c r="R10" s="294">
        <f>P10</f>
        <v>0</v>
      </c>
      <c r="S10" s="173"/>
      <c r="T10" s="173"/>
    </row>
    <row r="11" spans="2:25" ht="15.75" thickBot="1" x14ac:dyDescent="0.3">
      <c r="B11" s="235"/>
      <c r="C11" s="183"/>
      <c r="D11" s="227">
        <f t="shared" si="0"/>
        <v>0</v>
      </c>
      <c r="E11" s="187" t="s">
        <v>106</v>
      </c>
      <c r="F11" s="188" t="s">
        <v>105</v>
      </c>
      <c r="G11" s="173"/>
      <c r="H11" s="242">
        <v>0</v>
      </c>
      <c r="I11" s="186">
        <v>0</v>
      </c>
      <c r="J11" s="177">
        <f t="shared" si="1"/>
        <v>0</v>
      </c>
      <c r="K11" s="231" t="s">
        <v>104</v>
      </c>
      <c r="L11" s="241">
        <v>214.101</v>
      </c>
      <c r="N11" s="271"/>
      <c r="O11" s="271"/>
      <c r="P11" s="271"/>
      <c r="Q11" s="271"/>
      <c r="R11" s="173"/>
      <c r="S11" s="170"/>
      <c r="T11" s="170"/>
    </row>
    <row r="12" spans="2:25" ht="35.25" thickBot="1" x14ac:dyDescent="0.3">
      <c r="B12" s="235"/>
      <c r="C12" s="183"/>
      <c r="D12" s="227">
        <f t="shared" si="0"/>
        <v>0</v>
      </c>
      <c r="E12" s="187" t="s">
        <v>103</v>
      </c>
      <c r="F12" s="188" t="s">
        <v>102</v>
      </c>
      <c r="G12" s="173"/>
      <c r="H12" s="237" t="s">
        <v>24</v>
      </c>
      <c r="I12" s="187" t="s">
        <v>24</v>
      </c>
      <c r="J12" s="187"/>
      <c r="K12" s="231"/>
      <c r="L12" s="243"/>
      <c r="N12" s="274" t="s">
        <v>145</v>
      </c>
      <c r="O12" s="205"/>
      <c r="P12" s="205"/>
      <c r="Q12" s="259" t="s">
        <v>73</v>
      </c>
      <c r="R12" s="213" t="s">
        <v>146</v>
      </c>
      <c r="S12" s="170"/>
      <c r="T12" s="170"/>
    </row>
    <row r="13" spans="2:25" ht="15.75" thickBot="1" x14ac:dyDescent="0.3">
      <c r="B13" s="235"/>
      <c r="C13" s="183"/>
      <c r="D13" s="227">
        <f t="shared" si="0"/>
        <v>0</v>
      </c>
      <c r="E13" s="187" t="s">
        <v>101</v>
      </c>
      <c r="F13" s="188" t="s">
        <v>100</v>
      </c>
      <c r="G13" s="173"/>
      <c r="H13" s="238">
        <f>SUM(H1:H11)</f>
        <v>0</v>
      </c>
      <c r="I13" s="238">
        <f>SUM(I3:I12)</f>
        <v>0</v>
      </c>
      <c r="J13" s="228">
        <f t="shared" ref="J13" si="3">(H13+I13)</f>
        <v>0</v>
      </c>
      <c r="K13" s="245" t="s">
        <v>60</v>
      </c>
      <c r="L13" s="294">
        <f>J13</f>
        <v>0</v>
      </c>
      <c r="N13" s="235">
        <v>0</v>
      </c>
      <c r="O13" s="183">
        <v>0</v>
      </c>
      <c r="P13" s="183">
        <f>(N13+O13)</f>
        <v>0</v>
      </c>
      <c r="Q13" s="272" t="s">
        <v>139</v>
      </c>
      <c r="R13" s="253" t="s">
        <v>68</v>
      </c>
      <c r="T13" s="173"/>
      <c r="U13" s="170"/>
      <c r="V13" s="170"/>
      <c r="W13" s="170"/>
      <c r="X13" s="170"/>
      <c r="Y13" s="170"/>
    </row>
    <row r="14" spans="2:25" ht="25.5" thickBot="1" x14ac:dyDescent="0.3">
      <c r="B14" s="235"/>
      <c r="C14" s="183"/>
      <c r="D14" s="227">
        <f t="shared" si="0"/>
        <v>0</v>
      </c>
      <c r="E14" s="187" t="s">
        <v>99</v>
      </c>
      <c r="F14" s="188" t="s">
        <v>98</v>
      </c>
      <c r="G14" s="173"/>
      <c r="H14" s="173"/>
      <c r="I14" s="173"/>
      <c r="J14" s="173"/>
      <c r="K14" s="193"/>
      <c r="L14" s="173"/>
      <c r="N14" s="235">
        <v>0</v>
      </c>
      <c r="O14" s="183">
        <v>0</v>
      </c>
      <c r="P14" s="183">
        <f>(N14+O14)</f>
        <v>0</v>
      </c>
      <c r="Q14" s="273" t="s">
        <v>148</v>
      </c>
      <c r="R14" s="253" t="s">
        <v>127</v>
      </c>
    </row>
    <row r="15" spans="2:25" ht="15.75" thickBot="1" x14ac:dyDescent="0.3">
      <c r="B15" s="235"/>
      <c r="C15" s="183"/>
      <c r="D15" s="227">
        <f t="shared" si="0"/>
        <v>0</v>
      </c>
      <c r="E15" s="187" t="s">
        <v>97</v>
      </c>
      <c r="F15" s="188" t="s">
        <v>96</v>
      </c>
      <c r="G15" s="173"/>
      <c r="H15" s="257" t="s">
        <v>120</v>
      </c>
      <c r="I15" s="258" t="s">
        <v>2</v>
      </c>
      <c r="J15" s="258" t="s">
        <v>50</v>
      </c>
      <c r="K15" s="246" t="s">
        <v>95</v>
      </c>
      <c r="L15" s="213" t="s">
        <v>94</v>
      </c>
      <c r="N15" s="235" t="s">
        <v>24</v>
      </c>
      <c r="O15" s="183" t="s">
        <v>24</v>
      </c>
      <c r="P15" s="183" t="s">
        <v>24</v>
      </c>
      <c r="Q15" s="187"/>
      <c r="R15" s="253"/>
    </row>
    <row r="16" spans="2:25" ht="15.75" thickBot="1" x14ac:dyDescent="0.3">
      <c r="B16" s="235"/>
      <c r="C16" s="183"/>
      <c r="D16" s="227">
        <f t="shared" si="0"/>
        <v>0</v>
      </c>
      <c r="E16" s="187" t="s">
        <v>15</v>
      </c>
      <c r="F16" s="188" t="s">
        <v>93</v>
      </c>
      <c r="G16" s="173"/>
      <c r="H16" s="247"/>
      <c r="I16" s="199"/>
      <c r="J16" s="199"/>
      <c r="K16" s="181"/>
      <c r="L16" s="248"/>
      <c r="N16" s="238">
        <f>SUM(N13:N15)</f>
        <v>0</v>
      </c>
      <c r="O16" s="244">
        <f>SUM(O13:O15)</f>
        <v>0</v>
      </c>
      <c r="P16" s="239">
        <f>(N16+O16)</f>
        <v>0</v>
      </c>
      <c r="Q16" s="252" t="s">
        <v>60</v>
      </c>
      <c r="R16" s="296">
        <f>P16</f>
        <v>0</v>
      </c>
    </row>
    <row r="17" spans="2:19" ht="15.75" thickBot="1" x14ac:dyDescent="0.3">
      <c r="B17" s="238">
        <f>SUM(B3:B16)</f>
        <v>0</v>
      </c>
      <c r="C17" s="238">
        <f t="shared" ref="C17" si="4">SUM(C3:C16)</f>
        <v>0</v>
      </c>
      <c r="D17" s="228">
        <f t="shared" si="0"/>
        <v>0</v>
      </c>
      <c r="E17" s="240" t="s">
        <v>60</v>
      </c>
      <c r="F17" s="294">
        <f>D17</f>
        <v>0</v>
      </c>
      <c r="G17" s="173"/>
      <c r="H17" s="183">
        <v>0</v>
      </c>
      <c r="I17" s="183">
        <v>0</v>
      </c>
      <c r="J17" s="183">
        <v>0</v>
      </c>
      <c r="K17" s="187" t="s">
        <v>92</v>
      </c>
      <c r="L17" s="187">
        <v>247</v>
      </c>
      <c r="N17" s="173"/>
      <c r="O17" s="173"/>
      <c r="P17" s="173"/>
      <c r="Q17" s="173"/>
      <c r="R17" s="173"/>
    </row>
    <row r="18" spans="2:19" ht="14.25" customHeight="1" thickBot="1" x14ac:dyDescent="0.3">
      <c r="B18" s="173"/>
      <c r="C18" s="173"/>
      <c r="D18" s="173"/>
      <c r="E18" s="173"/>
      <c r="F18" s="173"/>
      <c r="G18" s="173"/>
      <c r="H18" s="249"/>
      <c r="I18" s="202"/>
      <c r="J18" s="202"/>
      <c r="K18" s="202"/>
      <c r="L18" s="250"/>
      <c r="N18" s="173"/>
      <c r="O18" s="173"/>
      <c r="P18" s="173"/>
      <c r="Q18" s="480" t="s">
        <v>59</v>
      </c>
      <c r="R18" s="481"/>
      <c r="S18" s="173"/>
    </row>
    <row r="19" spans="2:19" ht="25.5" thickBot="1" x14ac:dyDescent="0.3">
      <c r="B19" s="257" t="s">
        <v>120</v>
      </c>
      <c r="C19" s="258" t="s">
        <v>2</v>
      </c>
      <c r="D19" s="258" t="s">
        <v>50</v>
      </c>
      <c r="E19" s="233" t="s">
        <v>91</v>
      </c>
      <c r="F19" s="213" t="s">
        <v>90</v>
      </c>
      <c r="G19" s="173"/>
      <c r="H19" s="251">
        <f>SUM(H16:H18)</f>
        <v>0</v>
      </c>
      <c r="I19" s="251">
        <f>SUM(I16:I18)</f>
        <v>0</v>
      </c>
      <c r="J19" s="228">
        <f t="shared" ref="J19" si="5">(H19+I19)</f>
        <v>0</v>
      </c>
      <c r="K19" s="252" t="s">
        <v>60</v>
      </c>
      <c r="L19" s="294">
        <f>J19</f>
        <v>0</v>
      </c>
      <c r="N19" s="173"/>
      <c r="O19" s="173"/>
      <c r="P19" s="173"/>
      <c r="Q19" s="482">
        <f>SUM(D17,D24,D31,J13,J19,J25,J31,P5,P10,P16,Q28)</f>
        <v>0</v>
      </c>
      <c r="R19" s="483"/>
    </row>
    <row r="20" spans="2:19" ht="15.75" thickBot="1" x14ac:dyDescent="0.3">
      <c r="B20" s="234"/>
      <c r="C20" s="177"/>
      <c r="D20" s="227">
        <f t="shared" ref="D20:D22" si="6">(B20+C20)</f>
        <v>0</v>
      </c>
      <c r="E20" s="202" t="s">
        <v>62</v>
      </c>
      <c r="F20" s="266" t="s">
        <v>89</v>
      </c>
      <c r="G20" s="173"/>
      <c r="H20" s="173"/>
      <c r="I20" s="173"/>
      <c r="J20" s="173"/>
      <c r="K20" s="173"/>
      <c r="L20" s="173"/>
    </row>
    <row r="21" spans="2:19" ht="15.75" thickBot="1" x14ac:dyDescent="0.3">
      <c r="B21" s="235">
        <v>0</v>
      </c>
      <c r="C21" s="183">
        <v>0</v>
      </c>
      <c r="D21" s="227">
        <f t="shared" si="6"/>
        <v>0</v>
      </c>
      <c r="E21" s="187" t="s">
        <v>77</v>
      </c>
      <c r="F21" s="253" t="s">
        <v>87</v>
      </c>
      <c r="G21" s="173"/>
      <c r="H21" s="268" t="s">
        <v>120</v>
      </c>
      <c r="I21" s="269" t="s">
        <v>2</v>
      </c>
      <c r="J21" s="269" t="s">
        <v>50</v>
      </c>
      <c r="K21" s="270" t="s">
        <v>37</v>
      </c>
      <c r="L21" s="207" t="s">
        <v>88</v>
      </c>
    </row>
    <row r="22" spans="2:19" x14ac:dyDescent="0.25">
      <c r="B22" s="235">
        <v>0</v>
      </c>
      <c r="C22" s="183">
        <v>0</v>
      </c>
      <c r="D22" s="227">
        <f t="shared" si="6"/>
        <v>0</v>
      </c>
      <c r="E22" s="187" t="s">
        <v>75</v>
      </c>
      <c r="F22" s="253" t="s">
        <v>85</v>
      </c>
      <c r="G22" s="173"/>
      <c r="H22" s="183" t="s">
        <v>24</v>
      </c>
      <c r="I22" s="183" t="s">
        <v>24</v>
      </c>
      <c r="J22" s="183" t="s">
        <v>24</v>
      </c>
      <c r="K22" s="187"/>
      <c r="L22" s="187"/>
      <c r="O22" s="320"/>
      <c r="P22" s="429" t="s">
        <v>63</v>
      </c>
      <c r="Q22" s="322"/>
      <c r="R22" s="281"/>
    </row>
    <row r="23" spans="2:19" x14ac:dyDescent="0.25">
      <c r="B23" s="234" t="s">
        <v>24</v>
      </c>
      <c r="C23" s="227" t="s">
        <v>24</v>
      </c>
      <c r="D23" s="227" t="s">
        <v>24</v>
      </c>
      <c r="E23" s="197"/>
      <c r="F23" s="236"/>
      <c r="G23" s="173"/>
      <c r="H23" s="183">
        <v>0</v>
      </c>
      <c r="I23" s="183">
        <v>0</v>
      </c>
      <c r="J23" s="183">
        <f t="shared" ref="J23" si="7">(H23+I23)</f>
        <v>0</v>
      </c>
      <c r="K23" s="187" t="s">
        <v>37</v>
      </c>
      <c r="L23" s="187">
        <v>222.006</v>
      </c>
      <c r="O23" s="430"/>
      <c r="P23" s="329" t="s">
        <v>61</v>
      </c>
      <c r="Q23" s="431"/>
      <c r="R23" s="288"/>
    </row>
    <row r="24" spans="2:19" ht="24" customHeight="1" thickBot="1" x14ac:dyDescent="0.3">
      <c r="B24" s="251">
        <f>SUM(B20:B23)</f>
        <v>0</v>
      </c>
      <c r="C24" s="289">
        <f>SUM(C20:C23)</f>
        <v>0</v>
      </c>
      <c r="D24" s="289">
        <f t="shared" ref="D24" si="8">(B24+C24)</f>
        <v>0</v>
      </c>
      <c r="E24" s="254" t="s">
        <v>60</v>
      </c>
      <c r="F24" s="294">
        <f>D24</f>
        <v>0</v>
      </c>
      <c r="G24" s="173"/>
      <c r="H24" s="183" t="s">
        <v>24</v>
      </c>
      <c r="I24" s="183" t="s">
        <v>24</v>
      </c>
      <c r="J24" s="183" t="s">
        <v>24</v>
      </c>
      <c r="K24" s="187"/>
      <c r="L24" s="187"/>
      <c r="O24" s="432" t="s">
        <v>151</v>
      </c>
      <c r="P24" s="433">
        <v>45187</v>
      </c>
      <c r="Q24" s="444" t="s">
        <v>179</v>
      </c>
      <c r="R24" s="434"/>
      <c r="S24" s="173"/>
    </row>
    <row r="25" spans="2:19" ht="15.75" customHeight="1" thickBot="1" x14ac:dyDescent="0.3">
      <c r="B25" s="173"/>
      <c r="C25" s="173"/>
      <c r="D25" s="173"/>
      <c r="E25" s="173"/>
      <c r="F25" s="193"/>
      <c r="G25" s="173"/>
      <c r="H25" s="238">
        <f>SUM(H22:H24)</f>
        <v>0</v>
      </c>
      <c r="I25" s="238">
        <f>SUM(I22:I24)</f>
        <v>0</v>
      </c>
      <c r="J25" s="244">
        <f>(H25+I25)</f>
        <v>0</v>
      </c>
      <c r="K25" s="252" t="s">
        <v>60</v>
      </c>
      <c r="L25" s="294">
        <f>J25</f>
        <v>0</v>
      </c>
      <c r="O25" s="435"/>
      <c r="P25" s="436"/>
      <c r="Q25" s="437">
        <v>0</v>
      </c>
      <c r="R25" s="438"/>
      <c r="S25" s="173"/>
    </row>
    <row r="26" spans="2:19" ht="26.25" customHeight="1" thickBot="1" x14ac:dyDescent="0.3">
      <c r="B26" s="257" t="s">
        <v>120</v>
      </c>
      <c r="C26" s="258" t="s">
        <v>2</v>
      </c>
      <c r="D26" s="258" t="s">
        <v>50</v>
      </c>
      <c r="E26" s="233" t="s">
        <v>83</v>
      </c>
      <c r="F26" s="213" t="s">
        <v>82</v>
      </c>
      <c r="G26" s="173"/>
      <c r="H26" s="173" t="s">
        <v>84</v>
      </c>
      <c r="I26" s="173"/>
      <c r="J26" s="173"/>
      <c r="K26" s="173"/>
      <c r="L26" s="173"/>
      <c r="O26" s="435"/>
      <c r="P26" s="436"/>
      <c r="Q26" s="437">
        <v>0</v>
      </c>
      <c r="R26" s="438"/>
      <c r="S26" s="173"/>
    </row>
    <row r="27" spans="2:19" ht="24.75" x14ac:dyDescent="0.25">
      <c r="B27" s="177">
        <v>0</v>
      </c>
      <c r="C27" s="177">
        <v>0</v>
      </c>
      <c r="D27" s="227">
        <f t="shared" ref="D27:D29" si="9">(B27+C27)</f>
        <v>0</v>
      </c>
      <c r="E27" s="197" t="s">
        <v>62</v>
      </c>
      <c r="F27" s="179" t="s">
        <v>79</v>
      </c>
      <c r="G27" s="173"/>
      <c r="H27" s="268" t="s">
        <v>120</v>
      </c>
      <c r="I27" s="269" t="s">
        <v>2</v>
      </c>
      <c r="J27" s="269" t="s">
        <v>50</v>
      </c>
      <c r="K27" s="301" t="s">
        <v>81</v>
      </c>
      <c r="L27" s="207" t="s">
        <v>80</v>
      </c>
      <c r="O27" s="439"/>
      <c r="P27" s="31"/>
      <c r="Q27" s="440">
        <v>0</v>
      </c>
      <c r="R27" s="441"/>
    </row>
    <row r="28" spans="2:19" x14ac:dyDescent="0.25">
      <c r="B28" s="183">
        <v>0</v>
      </c>
      <c r="C28" s="183">
        <v>0</v>
      </c>
      <c r="D28" s="227">
        <f t="shared" si="9"/>
        <v>0</v>
      </c>
      <c r="E28" s="189" t="s">
        <v>77</v>
      </c>
      <c r="F28" s="179" t="s">
        <v>76</v>
      </c>
      <c r="G28" s="173"/>
      <c r="H28" s="183">
        <v>0</v>
      </c>
      <c r="I28" s="183">
        <v>0</v>
      </c>
      <c r="J28" s="183">
        <v>0</v>
      </c>
      <c r="K28" s="187" t="s">
        <v>36</v>
      </c>
      <c r="L28" s="188" t="s">
        <v>78</v>
      </c>
      <c r="O28" s="442" t="s">
        <v>50</v>
      </c>
      <c r="P28" s="442"/>
      <c r="Q28" s="443">
        <f>SUM(Q25:Q27)</f>
        <v>0</v>
      </c>
      <c r="R28" s="442"/>
    </row>
    <row r="29" spans="2:19" x14ac:dyDescent="0.25">
      <c r="B29" s="183">
        <v>0</v>
      </c>
      <c r="C29" s="177">
        <v>0</v>
      </c>
      <c r="D29" s="227">
        <f t="shared" si="9"/>
        <v>0</v>
      </c>
      <c r="E29" s="197" t="s">
        <v>75</v>
      </c>
      <c r="F29" s="198" t="s">
        <v>74</v>
      </c>
      <c r="G29" s="173"/>
      <c r="H29" s="183"/>
      <c r="I29" s="183"/>
      <c r="J29" s="183"/>
      <c r="K29" s="187"/>
      <c r="L29" s="188"/>
    </row>
    <row r="30" spans="2:19" x14ac:dyDescent="0.25">
      <c r="B30" s="177" t="s">
        <v>24</v>
      </c>
      <c r="C30" s="227" t="s">
        <v>24</v>
      </c>
      <c r="D30" s="227" t="s">
        <v>24</v>
      </c>
      <c r="E30" s="197"/>
      <c r="F30" s="198"/>
      <c r="G30" s="173"/>
      <c r="H30" s="183" t="s">
        <v>24</v>
      </c>
      <c r="I30" s="183"/>
      <c r="J30" s="183"/>
      <c r="K30" s="187"/>
      <c r="L30" s="188"/>
    </row>
    <row r="31" spans="2:19" ht="15.75" thickBot="1" x14ac:dyDescent="0.3">
      <c r="B31" s="190">
        <f>SUM(B27:B30)</f>
        <v>0</v>
      </c>
      <c r="C31" s="190">
        <f>SUM(C27:C30)</f>
        <v>0</v>
      </c>
      <c r="D31" s="228">
        <f t="shared" ref="D31" si="10">(B31+C31)</f>
        <v>0</v>
      </c>
      <c r="E31" s="192" t="s">
        <v>60</v>
      </c>
      <c r="F31" s="295">
        <f>D31</f>
        <v>0</v>
      </c>
      <c r="G31" s="173"/>
      <c r="H31" s="190">
        <f>SUM(H28:H30)</f>
        <v>0</v>
      </c>
      <c r="I31" s="190">
        <f>SUM(I28:I30)</f>
        <v>0</v>
      </c>
      <c r="J31" s="244">
        <f>(H31+I31)</f>
        <v>0</v>
      </c>
      <c r="K31" s="204" t="s">
        <v>60</v>
      </c>
      <c r="L31" s="295">
        <f>J31</f>
        <v>0</v>
      </c>
    </row>
    <row r="32" spans="2:19" x14ac:dyDescent="0.25">
      <c r="G32" s="173"/>
      <c r="H32" s="173"/>
      <c r="I32" s="173"/>
      <c r="J32" s="173"/>
      <c r="K32" s="173"/>
      <c r="L32" s="193"/>
    </row>
    <row r="35" spans="2:7" ht="54" customHeight="1" x14ac:dyDescent="0.25"/>
    <row r="39" spans="2:7" ht="35.25" customHeight="1" x14ac:dyDescent="0.25"/>
    <row r="43" spans="2:7" ht="39.75" customHeight="1" x14ac:dyDescent="0.25"/>
    <row r="44" spans="2:7" x14ac:dyDescent="0.25">
      <c r="B44" s="73"/>
      <c r="C44" s="73"/>
      <c r="D44" s="73"/>
      <c r="E44" s="73"/>
      <c r="F44" s="73"/>
    </row>
    <row r="45" spans="2:7" x14ac:dyDescent="0.25">
      <c r="G45" s="73"/>
    </row>
  </sheetData>
  <mergeCells count="3">
    <mergeCell ref="Q18:R18"/>
    <mergeCell ref="Q19:R19"/>
    <mergeCell ref="J1:L1"/>
  </mergeCells>
  <pageMargins left="0.7" right="0.7" top="0.75" bottom="0.75" header="0.3" footer="0.3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EF575-5206-465C-80E8-BDD725A91BE6}">
  <sheetPr>
    <tabColor theme="7" tint="-0.249977111117893"/>
    <pageSetUpPr fitToPage="1"/>
  </sheetPr>
  <dimension ref="A1:R45"/>
  <sheetViews>
    <sheetView workbookViewId="0">
      <selection activeCell="M1" sqref="M1"/>
    </sheetView>
  </sheetViews>
  <sheetFormatPr defaultRowHeight="15" x14ac:dyDescent="0.25"/>
  <cols>
    <col min="1" max="1" width="11.140625" customWidth="1"/>
    <col min="2" max="2" width="7.42578125" customWidth="1"/>
    <col min="3" max="3" width="11.5703125" customWidth="1"/>
    <col min="4" max="4" width="9.42578125" customWidth="1"/>
    <col min="5" max="5" width="10.85546875" customWidth="1"/>
    <col min="6" max="6" width="1.42578125" customWidth="1"/>
    <col min="7" max="7" width="8.5703125" customWidth="1"/>
    <col min="8" max="8" width="6.7109375" customWidth="1"/>
    <col min="9" max="9" width="8.5703125" customWidth="1"/>
    <col min="10" max="10" width="9" customWidth="1"/>
    <col min="11" max="11" width="8.5703125" customWidth="1"/>
    <col min="12" max="12" width="1.140625" customWidth="1"/>
    <col min="13" max="13" width="9.5703125" bestFit="1" customWidth="1"/>
    <col min="14" max="14" width="6.5703125" customWidth="1"/>
    <col min="15" max="15" width="9.5703125" customWidth="1"/>
    <col min="16" max="16" width="10.140625" customWidth="1"/>
    <col min="17" max="17" width="9.85546875" customWidth="1"/>
  </cols>
  <sheetData>
    <row r="1" spans="1:18" ht="15.75" thickBot="1" x14ac:dyDescent="0.3">
      <c r="A1" s="170"/>
      <c r="B1" s="170"/>
      <c r="C1" s="170"/>
      <c r="D1" s="170" t="s">
        <v>126</v>
      </c>
      <c r="E1" s="170"/>
      <c r="F1" s="170"/>
      <c r="G1" s="170"/>
      <c r="H1" s="170"/>
      <c r="I1" s="484" t="s">
        <v>197</v>
      </c>
      <c r="J1" s="484"/>
      <c r="K1" s="484"/>
      <c r="L1" s="170"/>
      <c r="M1" s="170"/>
      <c r="N1" s="170"/>
      <c r="O1" s="170"/>
      <c r="P1" s="170"/>
      <c r="Q1" s="170"/>
    </row>
    <row r="2" spans="1:18" ht="36.75" customHeight="1" thickBot="1" x14ac:dyDescent="0.3">
      <c r="A2" s="257" t="s">
        <v>120</v>
      </c>
      <c r="B2" s="258" t="s">
        <v>2</v>
      </c>
      <c r="C2" s="258" t="s">
        <v>50</v>
      </c>
      <c r="D2" s="259" t="s">
        <v>125</v>
      </c>
      <c r="E2" s="260" t="s">
        <v>141</v>
      </c>
      <c r="F2" s="173"/>
      <c r="G2" s="263" t="s">
        <v>120</v>
      </c>
      <c r="H2" s="264" t="s">
        <v>2</v>
      </c>
      <c r="I2" s="264" t="s">
        <v>50</v>
      </c>
      <c r="J2" s="265" t="s">
        <v>124</v>
      </c>
      <c r="K2" s="176" t="s">
        <v>123</v>
      </c>
      <c r="L2" s="170"/>
      <c r="M2" s="229" t="s">
        <v>120</v>
      </c>
      <c r="N2" s="229" t="s">
        <v>2</v>
      </c>
      <c r="O2" s="229" t="s">
        <v>50</v>
      </c>
      <c r="P2" s="232" t="s">
        <v>71</v>
      </c>
      <c r="Q2" s="275" t="s">
        <v>70</v>
      </c>
    </row>
    <row r="3" spans="1:18" x14ac:dyDescent="0.25">
      <c r="A3" s="234"/>
      <c r="B3" s="177"/>
      <c r="C3" s="227">
        <f>(A3+B3)</f>
        <v>0</v>
      </c>
      <c r="D3" s="197" t="s">
        <v>3</v>
      </c>
      <c r="E3" s="256" t="s">
        <v>121</v>
      </c>
      <c r="F3" s="173"/>
      <c r="G3" s="234">
        <v>0</v>
      </c>
      <c r="H3" s="177">
        <v>0</v>
      </c>
      <c r="I3" s="177">
        <f>(G3+H3)</f>
        <v>0</v>
      </c>
      <c r="J3" s="261" t="s">
        <v>120</v>
      </c>
      <c r="K3" s="262">
        <v>226</v>
      </c>
      <c r="L3" s="170"/>
      <c r="M3" s="235">
        <v>0</v>
      </c>
      <c r="N3" s="183">
        <v>0</v>
      </c>
      <c r="O3" s="183">
        <f>(M3+N3)</f>
        <v>0</v>
      </c>
      <c r="P3" s="187" t="s">
        <v>62</v>
      </c>
      <c r="Q3" s="253" t="s">
        <v>67</v>
      </c>
    </row>
    <row r="4" spans="1:18" x14ac:dyDescent="0.25">
      <c r="A4" s="235"/>
      <c r="B4" s="183"/>
      <c r="C4" s="227">
        <f t="shared" ref="C4:C17" si="0">(A4+B4)</f>
        <v>0</v>
      </c>
      <c r="D4" s="189" t="s">
        <v>119</v>
      </c>
      <c r="E4" s="188" t="s">
        <v>68</v>
      </c>
      <c r="F4" s="173"/>
      <c r="G4" s="235">
        <v>0</v>
      </c>
      <c r="H4" s="183">
        <v>0</v>
      </c>
      <c r="I4" s="177">
        <f t="shared" ref="I4:I11" si="1">(G4+H4)</f>
        <v>0</v>
      </c>
      <c r="J4" s="231" t="s">
        <v>19</v>
      </c>
      <c r="K4" s="241">
        <v>226.00299999999999</v>
      </c>
      <c r="L4" s="170"/>
      <c r="M4" s="234" t="s">
        <v>24</v>
      </c>
      <c r="N4" s="177"/>
      <c r="O4" s="177"/>
      <c r="P4" s="202"/>
      <c r="Q4" s="236"/>
    </row>
    <row r="5" spans="1:18" ht="25.5" thickBot="1" x14ac:dyDescent="0.3">
      <c r="A5" s="235"/>
      <c r="B5" s="177"/>
      <c r="C5" s="227">
        <f t="shared" si="0"/>
        <v>0</v>
      </c>
      <c r="D5" s="197" t="s">
        <v>4</v>
      </c>
      <c r="E5" s="188" t="s">
        <v>118</v>
      </c>
      <c r="F5" s="173"/>
      <c r="G5" s="235">
        <v>0</v>
      </c>
      <c r="H5" s="183">
        <v>0</v>
      </c>
      <c r="I5" s="177">
        <f t="shared" si="1"/>
        <v>0</v>
      </c>
      <c r="J5" s="231" t="s">
        <v>117</v>
      </c>
      <c r="K5" s="241">
        <v>226.001</v>
      </c>
      <c r="L5" s="170"/>
      <c r="M5" s="238">
        <f>SUM(M3:M4)</f>
        <v>0</v>
      </c>
      <c r="N5" s="238">
        <f>N3</f>
        <v>0</v>
      </c>
      <c r="O5" s="239">
        <f t="shared" ref="O5" si="2">(M5+N5)</f>
        <v>0</v>
      </c>
      <c r="P5" s="305" t="s">
        <v>66</v>
      </c>
      <c r="Q5" s="294">
        <f>O5</f>
        <v>0</v>
      </c>
    </row>
    <row r="6" spans="1:18" ht="15.75" thickBot="1" x14ac:dyDescent="0.3">
      <c r="A6" s="235">
        <v>0</v>
      </c>
      <c r="B6" s="183">
        <v>0</v>
      </c>
      <c r="C6" s="227">
        <f t="shared" si="0"/>
        <v>0</v>
      </c>
      <c r="D6" s="187" t="s">
        <v>5</v>
      </c>
      <c r="E6" s="188" t="s">
        <v>116</v>
      </c>
      <c r="F6" s="173"/>
      <c r="G6" s="234">
        <v>0</v>
      </c>
      <c r="H6" s="177">
        <v>0</v>
      </c>
      <c r="I6" s="177">
        <f t="shared" si="1"/>
        <v>0</v>
      </c>
      <c r="J6" s="231" t="s">
        <v>20</v>
      </c>
      <c r="K6" s="241">
        <v>214.86500000000001</v>
      </c>
      <c r="L6" s="170"/>
      <c r="M6" s="170"/>
      <c r="N6" s="170"/>
      <c r="O6" s="170"/>
      <c r="P6" s="170"/>
      <c r="Q6" s="170"/>
    </row>
    <row r="7" spans="1:18" ht="36" customHeight="1" thickBot="1" x14ac:dyDescent="0.3">
      <c r="A7" s="235">
        <v>0</v>
      </c>
      <c r="B7" s="183">
        <v>0</v>
      </c>
      <c r="C7" s="227">
        <f t="shared" si="0"/>
        <v>0</v>
      </c>
      <c r="D7" s="187" t="s">
        <v>6</v>
      </c>
      <c r="E7" s="188" t="s">
        <v>115</v>
      </c>
      <c r="F7" s="173"/>
      <c r="G7" s="235">
        <v>0</v>
      </c>
      <c r="H7" s="183">
        <v>0</v>
      </c>
      <c r="I7" s="177">
        <f t="shared" si="1"/>
        <v>0</v>
      </c>
      <c r="J7" s="231" t="s">
        <v>21</v>
      </c>
      <c r="K7" s="241">
        <v>214.86600000000001</v>
      </c>
      <c r="L7" s="170"/>
      <c r="M7" s="257" t="s">
        <v>147</v>
      </c>
      <c r="N7" s="258" t="s">
        <v>2</v>
      </c>
      <c r="O7" s="267" t="s">
        <v>50</v>
      </c>
      <c r="P7" s="259" t="s">
        <v>144</v>
      </c>
      <c r="Q7" s="213" t="s">
        <v>64</v>
      </c>
    </row>
    <row r="8" spans="1:18" x14ac:dyDescent="0.25">
      <c r="A8" s="235">
        <v>0</v>
      </c>
      <c r="B8" s="183">
        <v>0</v>
      </c>
      <c r="C8" s="227">
        <f t="shared" si="0"/>
        <v>0</v>
      </c>
      <c r="D8" s="187" t="s">
        <v>114</v>
      </c>
      <c r="E8" s="188" t="s">
        <v>113</v>
      </c>
      <c r="F8" s="173"/>
      <c r="G8" s="235">
        <v>0</v>
      </c>
      <c r="H8" s="183">
        <v>0</v>
      </c>
      <c r="I8" s="177">
        <f t="shared" si="1"/>
        <v>0</v>
      </c>
      <c r="J8" s="231" t="s">
        <v>22</v>
      </c>
      <c r="K8" s="241">
        <v>214.863</v>
      </c>
      <c r="L8" s="170"/>
      <c r="M8" s="234">
        <v>0</v>
      </c>
      <c r="N8" s="177">
        <v>0</v>
      </c>
      <c r="O8" s="177">
        <f>(M8+N8)</f>
        <v>0</v>
      </c>
      <c r="P8" s="202" t="s">
        <v>62</v>
      </c>
      <c r="Q8" s="262">
        <v>235</v>
      </c>
    </row>
    <row r="9" spans="1:18" ht="24.75" x14ac:dyDescent="0.25">
      <c r="A9" s="235">
        <v>0</v>
      </c>
      <c r="B9" s="183">
        <v>0</v>
      </c>
      <c r="C9" s="227">
        <f t="shared" si="0"/>
        <v>0</v>
      </c>
      <c r="D9" s="187" t="s">
        <v>112</v>
      </c>
      <c r="E9" s="188" t="s">
        <v>111</v>
      </c>
      <c r="F9" s="173"/>
      <c r="G9" s="235">
        <v>0</v>
      </c>
      <c r="H9" s="183">
        <v>0</v>
      </c>
      <c r="I9" s="177">
        <f t="shared" si="1"/>
        <v>0</v>
      </c>
      <c r="J9" s="231" t="s">
        <v>110</v>
      </c>
      <c r="K9" s="241">
        <v>226.001</v>
      </c>
      <c r="L9" s="170"/>
      <c r="M9" s="255"/>
      <c r="N9" s="230"/>
      <c r="O9" s="230"/>
      <c r="P9" s="202"/>
      <c r="Q9" s="250"/>
    </row>
    <row r="10" spans="1:18" ht="37.5" thickBot="1" x14ac:dyDescent="0.3">
      <c r="A10" s="235">
        <v>0</v>
      </c>
      <c r="B10" s="183">
        <v>0</v>
      </c>
      <c r="C10" s="227">
        <f t="shared" si="0"/>
        <v>0</v>
      </c>
      <c r="D10" s="187" t="s">
        <v>109</v>
      </c>
      <c r="E10" s="188" t="s">
        <v>108</v>
      </c>
      <c r="F10" s="173"/>
      <c r="G10" s="235">
        <v>0</v>
      </c>
      <c r="H10" s="183">
        <v>0</v>
      </c>
      <c r="I10" s="177">
        <f t="shared" si="1"/>
        <v>0</v>
      </c>
      <c r="J10" s="231" t="s">
        <v>107</v>
      </c>
      <c r="K10" s="241">
        <v>222.00399999999999</v>
      </c>
      <c r="L10" s="170"/>
      <c r="M10" s="238">
        <f>SUM(M8:M8)</f>
        <v>0</v>
      </c>
      <c r="N10" s="238">
        <f>SUM(N8:N8)</f>
        <v>0</v>
      </c>
      <c r="O10" s="239">
        <f>(M10+N10)</f>
        <v>0</v>
      </c>
      <c r="P10" s="305" t="s">
        <v>60</v>
      </c>
      <c r="Q10" s="294">
        <f>O10</f>
        <v>0</v>
      </c>
    </row>
    <row r="11" spans="1:18" ht="25.5" thickBot="1" x14ac:dyDescent="0.3">
      <c r="A11" s="235">
        <v>0</v>
      </c>
      <c r="B11" s="183">
        <v>0</v>
      </c>
      <c r="C11" s="227">
        <f t="shared" si="0"/>
        <v>0</v>
      </c>
      <c r="D11" s="151" t="s">
        <v>106</v>
      </c>
      <c r="E11" s="188" t="s">
        <v>105</v>
      </c>
      <c r="F11" s="173"/>
      <c r="G11" s="242">
        <v>0</v>
      </c>
      <c r="H11" s="186">
        <v>0</v>
      </c>
      <c r="I11" s="177">
        <f t="shared" si="1"/>
        <v>0</v>
      </c>
      <c r="J11" s="231" t="s">
        <v>104</v>
      </c>
      <c r="K11" s="241">
        <v>214.101</v>
      </c>
      <c r="L11" s="170"/>
      <c r="M11" s="271"/>
      <c r="N11" s="271"/>
      <c r="O11" s="271"/>
      <c r="P11" s="271"/>
      <c r="Q11" s="173"/>
    </row>
    <row r="12" spans="1:18" ht="25.5" thickBot="1" x14ac:dyDescent="0.3">
      <c r="A12" s="235">
        <v>0</v>
      </c>
      <c r="B12" s="183">
        <v>0</v>
      </c>
      <c r="C12" s="227">
        <f t="shared" si="0"/>
        <v>0</v>
      </c>
      <c r="D12" s="187" t="s">
        <v>103</v>
      </c>
      <c r="E12" s="188" t="s">
        <v>102</v>
      </c>
      <c r="F12" s="173"/>
      <c r="G12" s="237" t="s">
        <v>24</v>
      </c>
      <c r="H12" s="187" t="s">
        <v>24</v>
      </c>
      <c r="I12" s="187"/>
      <c r="J12" s="231"/>
      <c r="K12" s="243"/>
      <c r="L12" s="170"/>
      <c r="M12" s="233" t="s">
        <v>145</v>
      </c>
      <c r="N12" s="205"/>
      <c r="O12" s="205"/>
      <c r="P12" s="259" t="s">
        <v>73</v>
      </c>
      <c r="Q12" s="213" t="s">
        <v>146</v>
      </c>
    </row>
    <row r="13" spans="1:18" ht="25.5" thickBot="1" x14ac:dyDescent="0.3">
      <c r="A13" s="235">
        <v>0</v>
      </c>
      <c r="B13" s="183">
        <v>0</v>
      </c>
      <c r="C13" s="227">
        <f t="shared" si="0"/>
        <v>0</v>
      </c>
      <c r="D13" s="187" t="s">
        <v>101</v>
      </c>
      <c r="E13" s="188" t="s">
        <v>100</v>
      </c>
      <c r="F13" s="173"/>
      <c r="G13" s="238">
        <f>SUM(G1:G11)</f>
        <v>0</v>
      </c>
      <c r="H13" s="238">
        <f>SUM(H3:H12)</f>
        <v>0</v>
      </c>
      <c r="I13" s="228">
        <f t="shared" ref="I13" si="3">(G13+H13)</f>
        <v>0</v>
      </c>
      <c r="J13" s="344" t="s">
        <v>60</v>
      </c>
      <c r="K13" s="294">
        <f>I13</f>
        <v>0</v>
      </c>
      <c r="L13" s="170"/>
      <c r="M13" s="235">
        <v>0</v>
      </c>
      <c r="N13" s="183">
        <v>0</v>
      </c>
      <c r="O13" s="183">
        <f>(M13+N13)</f>
        <v>0</v>
      </c>
      <c r="P13" s="272" t="s">
        <v>139</v>
      </c>
      <c r="Q13" s="253" t="s">
        <v>68</v>
      </c>
    </row>
    <row r="14" spans="1:18" ht="25.5" thickBot="1" x14ac:dyDescent="0.3">
      <c r="A14" s="235">
        <v>0</v>
      </c>
      <c r="B14" s="183">
        <v>0</v>
      </c>
      <c r="C14" s="227">
        <f t="shared" si="0"/>
        <v>0</v>
      </c>
      <c r="D14" s="187" t="s">
        <v>99</v>
      </c>
      <c r="E14" s="188" t="s">
        <v>98</v>
      </c>
      <c r="F14" s="173"/>
      <c r="G14" s="173"/>
      <c r="H14" s="173"/>
      <c r="I14" s="173"/>
      <c r="J14" s="193"/>
      <c r="K14" s="173"/>
      <c r="L14" s="170"/>
      <c r="M14" s="235">
        <v>0</v>
      </c>
      <c r="N14" s="183">
        <v>0</v>
      </c>
      <c r="O14" s="183">
        <f>(M14+N14)</f>
        <v>0</v>
      </c>
      <c r="P14" s="273" t="s">
        <v>148</v>
      </c>
      <c r="Q14" s="253" t="s">
        <v>127</v>
      </c>
    </row>
    <row r="15" spans="1:18" ht="15.75" thickBot="1" x14ac:dyDescent="0.3">
      <c r="A15" s="235">
        <v>0</v>
      </c>
      <c r="B15" s="183">
        <v>0</v>
      </c>
      <c r="C15" s="227">
        <f t="shared" si="0"/>
        <v>0</v>
      </c>
      <c r="D15" s="187" t="s">
        <v>97</v>
      </c>
      <c r="E15" s="188" t="s">
        <v>96</v>
      </c>
      <c r="F15" s="173"/>
      <c r="G15" s="257" t="s">
        <v>120</v>
      </c>
      <c r="H15" s="258" t="s">
        <v>2</v>
      </c>
      <c r="I15" s="258" t="s">
        <v>50</v>
      </c>
      <c r="J15" s="209" t="s">
        <v>95</v>
      </c>
      <c r="K15" s="213" t="s">
        <v>94</v>
      </c>
      <c r="L15" s="170"/>
      <c r="M15" s="235" t="s">
        <v>24</v>
      </c>
      <c r="N15" s="183" t="s">
        <v>24</v>
      </c>
      <c r="O15" s="183" t="s">
        <v>24</v>
      </c>
      <c r="P15" s="187"/>
      <c r="Q15" s="253"/>
    </row>
    <row r="16" spans="1:18" ht="25.5" thickBot="1" x14ac:dyDescent="0.3">
      <c r="A16" s="235">
        <v>0</v>
      </c>
      <c r="B16" s="183">
        <v>0</v>
      </c>
      <c r="C16" s="227">
        <f t="shared" si="0"/>
        <v>0</v>
      </c>
      <c r="D16" s="187" t="s">
        <v>15</v>
      </c>
      <c r="E16" s="188" t="s">
        <v>93</v>
      </c>
      <c r="F16" s="173"/>
      <c r="G16" s="247"/>
      <c r="H16" s="199"/>
      <c r="I16" s="199"/>
      <c r="J16" s="181"/>
      <c r="K16" s="248"/>
      <c r="L16" s="170"/>
      <c r="M16" s="238">
        <f>SUM(M13:M15)</f>
        <v>0</v>
      </c>
      <c r="N16" s="244">
        <f>SUM(N13:N15)</f>
        <v>0</v>
      </c>
      <c r="O16" s="239">
        <f>(M16+N16)</f>
        <v>0</v>
      </c>
      <c r="P16" s="305" t="s">
        <v>60</v>
      </c>
      <c r="Q16" s="296">
        <f>O16</f>
        <v>0</v>
      </c>
      <c r="R16" t="s">
        <v>178</v>
      </c>
    </row>
    <row r="17" spans="1:17" ht="25.5" thickBot="1" x14ac:dyDescent="0.3">
      <c r="A17" s="238">
        <f>SUM(A3:A16)</f>
        <v>0</v>
      </c>
      <c r="B17" s="238">
        <f t="shared" ref="B17" si="4">SUM(B3:B16)</f>
        <v>0</v>
      </c>
      <c r="C17" s="228">
        <f t="shared" si="0"/>
        <v>0</v>
      </c>
      <c r="D17" s="421" t="s">
        <v>60</v>
      </c>
      <c r="E17" s="294">
        <f>C17</f>
        <v>0</v>
      </c>
      <c r="F17" s="173"/>
      <c r="G17" s="183">
        <v>0</v>
      </c>
      <c r="H17" s="183">
        <v>0</v>
      </c>
      <c r="I17" s="183">
        <v>0</v>
      </c>
      <c r="J17" s="187" t="s">
        <v>92</v>
      </c>
      <c r="K17" s="187">
        <v>247</v>
      </c>
      <c r="L17" s="170"/>
      <c r="M17" s="173"/>
      <c r="N17" s="173"/>
      <c r="O17" s="173"/>
      <c r="P17" s="173"/>
      <c r="Q17" s="173"/>
    </row>
    <row r="18" spans="1:17" ht="15.75" customHeight="1" thickBot="1" x14ac:dyDescent="0.3">
      <c r="A18" s="173"/>
      <c r="B18" s="173"/>
      <c r="C18" s="173"/>
      <c r="D18" s="173"/>
      <c r="E18" s="173"/>
      <c r="F18" s="173"/>
      <c r="G18" s="249"/>
      <c r="H18" s="202"/>
      <c r="I18" s="202"/>
      <c r="J18" s="202"/>
      <c r="K18" s="250"/>
      <c r="L18" s="170"/>
      <c r="M18" s="480" t="s">
        <v>177</v>
      </c>
      <c r="N18" s="481"/>
      <c r="O18" s="173"/>
    </row>
    <row r="19" spans="1:17" ht="36" customHeight="1" thickBot="1" x14ac:dyDescent="0.3">
      <c r="A19" s="257" t="s">
        <v>120</v>
      </c>
      <c r="B19" s="258" t="s">
        <v>2</v>
      </c>
      <c r="C19" s="258" t="s">
        <v>50</v>
      </c>
      <c r="D19" s="416" t="s">
        <v>91</v>
      </c>
      <c r="E19" s="213" t="s">
        <v>90</v>
      </c>
      <c r="F19" s="173"/>
      <c r="G19" s="251">
        <f>SUM(G16:G18)</f>
        <v>0</v>
      </c>
      <c r="H19" s="251">
        <f>SUM(H16:H18)</f>
        <v>0</v>
      </c>
      <c r="I19" s="228">
        <f t="shared" ref="I19" si="5">(G19+H19)</f>
        <v>0</v>
      </c>
      <c r="J19" s="332" t="s">
        <v>60</v>
      </c>
      <c r="K19" s="294">
        <f>I19</f>
        <v>0</v>
      </c>
      <c r="L19" s="170"/>
      <c r="M19" s="485">
        <f>SUM(C17,C24,C31,I13,I19,I25,I31,O5,O10,O16)</f>
        <v>0</v>
      </c>
      <c r="N19" s="486"/>
      <c r="O19" s="173"/>
    </row>
    <row r="20" spans="1:17" ht="15.75" thickBot="1" x14ac:dyDescent="0.3">
      <c r="A20" s="234">
        <v>0</v>
      </c>
      <c r="B20" s="177">
        <v>0</v>
      </c>
      <c r="C20" s="227">
        <f t="shared" ref="C20:C22" si="6">(A20+B20)</f>
        <v>0</v>
      </c>
      <c r="D20" s="202" t="s">
        <v>62</v>
      </c>
      <c r="E20" s="266" t="s">
        <v>89</v>
      </c>
      <c r="F20" s="173"/>
      <c r="G20" s="173"/>
      <c r="H20" s="173"/>
      <c r="I20" s="173"/>
      <c r="J20" s="173"/>
      <c r="K20" s="173"/>
      <c r="L20" s="170"/>
      <c r="M20" s="426"/>
      <c r="N20" s="427" t="s">
        <v>63</v>
      </c>
      <c r="O20" s="428"/>
      <c r="P20" s="170"/>
    </row>
    <row r="21" spans="1:17" x14ac:dyDescent="0.25">
      <c r="A21" s="235">
        <v>0</v>
      </c>
      <c r="B21" s="183">
        <v>0</v>
      </c>
      <c r="C21" s="227">
        <f t="shared" si="6"/>
        <v>0</v>
      </c>
      <c r="D21" s="187" t="s">
        <v>77</v>
      </c>
      <c r="E21" s="253" t="s">
        <v>87</v>
      </c>
      <c r="F21" s="173"/>
      <c r="G21" s="268" t="s">
        <v>120</v>
      </c>
      <c r="H21" s="269" t="s">
        <v>2</v>
      </c>
      <c r="I21" s="269" t="s">
        <v>50</v>
      </c>
      <c r="J21" s="270" t="s">
        <v>37</v>
      </c>
      <c r="K21" s="207" t="s">
        <v>88</v>
      </c>
      <c r="L21" s="170"/>
      <c r="M21" s="412"/>
      <c r="N21" s="276" t="s">
        <v>61</v>
      </c>
      <c r="O21" s="422"/>
      <c r="P21" s="170"/>
    </row>
    <row r="22" spans="1:17" x14ac:dyDescent="0.25">
      <c r="A22" s="235">
        <v>0</v>
      </c>
      <c r="B22" s="183">
        <v>0</v>
      </c>
      <c r="C22" s="227">
        <f t="shared" si="6"/>
        <v>0</v>
      </c>
      <c r="D22" s="187" t="s">
        <v>75</v>
      </c>
      <c r="E22" s="253" t="s">
        <v>85</v>
      </c>
      <c r="F22" s="173"/>
      <c r="G22" s="183" t="s">
        <v>24</v>
      </c>
      <c r="H22" s="183" t="s">
        <v>24</v>
      </c>
      <c r="I22" s="183" t="s">
        <v>24</v>
      </c>
      <c r="J22" s="187"/>
      <c r="K22" s="187"/>
      <c r="L22" s="170"/>
      <c r="M22" s="413" t="s">
        <v>151</v>
      </c>
      <c r="N22" s="230"/>
      <c r="O22" s="417" t="s">
        <v>152</v>
      </c>
      <c r="P22" s="170"/>
    </row>
    <row r="23" spans="1:17" x14ac:dyDescent="0.25">
      <c r="A23" s="234" t="s">
        <v>24</v>
      </c>
      <c r="B23" s="227" t="s">
        <v>24</v>
      </c>
      <c r="C23" s="227" t="s">
        <v>24</v>
      </c>
      <c r="D23" s="197"/>
      <c r="E23" s="236"/>
      <c r="F23" s="173"/>
      <c r="G23" s="183">
        <v>0</v>
      </c>
      <c r="H23" s="183">
        <v>0</v>
      </c>
      <c r="I23" s="183">
        <f t="shared" ref="I23" si="7">(G23+H23)</f>
        <v>0</v>
      </c>
      <c r="J23" s="187" t="s">
        <v>37</v>
      </c>
      <c r="K23" s="187">
        <v>222.006</v>
      </c>
      <c r="L23" s="170"/>
      <c r="M23" s="414"/>
      <c r="N23" s="219"/>
      <c r="O23" s="423">
        <v>0</v>
      </c>
      <c r="P23" s="170"/>
    </row>
    <row r="24" spans="1:17" ht="27" customHeight="1" thickBot="1" x14ac:dyDescent="0.3">
      <c r="A24" s="251">
        <f>SUM(A20:A23)</f>
        <v>0</v>
      </c>
      <c r="B24" s="289">
        <f>SUM(B20:B23)</f>
        <v>0</v>
      </c>
      <c r="C24" s="289">
        <f t="shared" ref="C24" si="8">(A24+B24)</f>
        <v>0</v>
      </c>
      <c r="D24" s="419" t="s">
        <v>60</v>
      </c>
      <c r="E24" s="294">
        <f>C24</f>
        <v>0</v>
      </c>
      <c r="F24" s="173"/>
      <c r="G24" s="183" t="s">
        <v>24</v>
      </c>
      <c r="H24" s="183" t="s">
        <v>24</v>
      </c>
      <c r="I24" s="183" t="s">
        <v>24</v>
      </c>
      <c r="J24" s="187"/>
      <c r="K24" s="187"/>
      <c r="L24" s="170"/>
      <c r="M24" s="424" t="s">
        <v>50</v>
      </c>
      <c r="N24" s="425"/>
      <c r="O24" s="291">
        <f>SUM(O23:O23)</f>
        <v>0</v>
      </c>
      <c r="P24" s="170"/>
    </row>
    <row r="25" spans="1:17" ht="25.5" thickBot="1" x14ac:dyDescent="0.3">
      <c r="A25" s="173"/>
      <c r="B25" s="173"/>
      <c r="C25" s="173"/>
      <c r="D25" s="173"/>
      <c r="E25" s="193"/>
      <c r="F25" s="173"/>
      <c r="G25" s="238">
        <f>SUM(G22:G24)</f>
        <v>0</v>
      </c>
      <c r="H25" s="238">
        <f>SUM(H22:H24)</f>
        <v>0</v>
      </c>
      <c r="I25" s="244">
        <f>(G25+H25)</f>
        <v>0</v>
      </c>
      <c r="J25" s="332" t="s">
        <v>60</v>
      </c>
      <c r="K25" s="294">
        <f>I25</f>
        <v>0</v>
      </c>
      <c r="L25" s="170"/>
      <c r="M25" s="170"/>
      <c r="N25" s="170"/>
      <c r="O25" s="170"/>
      <c r="P25" s="170"/>
      <c r="Q25" s="170"/>
    </row>
    <row r="26" spans="1:17" ht="32.25" customHeight="1" thickBot="1" x14ac:dyDescent="0.3">
      <c r="A26" s="257" t="s">
        <v>120</v>
      </c>
      <c r="B26" s="258" t="s">
        <v>2</v>
      </c>
      <c r="C26" s="258" t="s">
        <v>50</v>
      </c>
      <c r="D26" s="233" t="s">
        <v>83</v>
      </c>
      <c r="E26" s="213" t="s">
        <v>82</v>
      </c>
      <c r="F26" s="173"/>
      <c r="G26" s="173" t="s">
        <v>84</v>
      </c>
      <c r="H26" s="173"/>
      <c r="I26" s="173"/>
      <c r="J26" s="173"/>
      <c r="K26" s="173"/>
      <c r="L26" s="170"/>
      <c r="M26" s="170"/>
      <c r="N26" s="170"/>
      <c r="O26" s="170"/>
      <c r="P26" s="170"/>
      <c r="Q26" s="170"/>
    </row>
    <row r="27" spans="1:17" x14ac:dyDescent="0.25">
      <c r="A27" s="177">
        <v>0</v>
      </c>
      <c r="B27" s="177">
        <v>0</v>
      </c>
      <c r="C27" s="227">
        <f t="shared" ref="C27:C29" si="9">(A27+B27)</f>
        <v>0</v>
      </c>
      <c r="D27" s="197" t="s">
        <v>62</v>
      </c>
      <c r="E27" s="179" t="s">
        <v>79</v>
      </c>
      <c r="F27" s="173"/>
      <c r="G27" s="268" t="s">
        <v>120</v>
      </c>
      <c r="H27" s="269" t="s">
        <v>2</v>
      </c>
      <c r="I27" s="269" t="s">
        <v>50</v>
      </c>
      <c r="J27" s="206" t="s">
        <v>81</v>
      </c>
      <c r="K27" s="207" t="s">
        <v>80</v>
      </c>
      <c r="L27" s="170"/>
      <c r="M27" s="170"/>
      <c r="N27" s="170"/>
      <c r="O27" s="170"/>
      <c r="P27" s="170"/>
      <c r="Q27" s="170"/>
    </row>
    <row r="28" spans="1:17" x14ac:dyDescent="0.25">
      <c r="A28" s="183">
        <v>0</v>
      </c>
      <c r="B28" s="183">
        <v>0</v>
      </c>
      <c r="C28" s="227">
        <f t="shared" si="9"/>
        <v>0</v>
      </c>
      <c r="D28" s="189" t="s">
        <v>77</v>
      </c>
      <c r="E28" s="179" t="s">
        <v>76</v>
      </c>
      <c r="F28" s="173"/>
      <c r="G28" s="183">
        <v>0</v>
      </c>
      <c r="H28" s="183">
        <v>0</v>
      </c>
      <c r="I28" s="183">
        <v>0</v>
      </c>
      <c r="J28" s="187" t="s">
        <v>36</v>
      </c>
      <c r="K28" s="188" t="s">
        <v>78</v>
      </c>
      <c r="L28" s="170"/>
      <c r="M28" s="170"/>
      <c r="N28" s="170"/>
      <c r="O28" s="170"/>
      <c r="P28" s="170"/>
      <c r="Q28" s="170"/>
    </row>
    <row r="29" spans="1:17" x14ac:dyDescent="0.25">
      <c r="A29" s="183">
        <v>0</v>
      </c>
      <c r="B29" s="177">
        <v>0</v>
      </c>
      <c r="C29" s="227">
        <f t="shared" si="9"/>
        <v>0</v>
      </c>
      <c r="D29" s="197" t="s">
        <v>75</v>
      </c>
      <c r="E29" s="198" t="s">
        <v>74</v>
      </c>
      <c r="F29" s="173"/>
      <c r="G29" s="183"/>
      <c r="H29" s="183"/>
      <c r="I29" s="183"/>
      <c r="J29" s="187"/>
      <c r="K29" s="188"/>
      <c r="L29" s="170"/>
      <c r="M29" s="170"/>
      <c r="N29" s="170"/>
      <c r="O29" s="170"/>
      <c r="P29" s="170"/>
      <c r="Q29" s="170"/>
    </row>
    <row r="30" spans="1:17" x14ac:dyDescent="0.25">
      <c r="A30" s="177" t="s">
        <v>24</v>
      </c>
      <c r="B30" s="227" t="s">
        <v>24</v>
      </c>
      <c r="C30" s="227" t="s">
        <v>24</v>
      </c>
      <c r="D30" s="197"/>
      <c r="E30" s="198"/>
      <c r="F30" s="173"/>
      <c r="G30" s="183" t="s">
        <v>24</v>
      </c>
      <c r="H30" s="183"/>
      <c r="I30" s="183"/>
      <c r="J30" s="187"/>
      <c r="K30" s="188"/>
      <c r="L30" s="170"/>
      <c r="M30" s="170"/>
      <c r="N30" s="170"/>
      <c r="O30" s="170"/>
      <c r="Q30" s="170"/>
    </row>
    <row r="31" spans="1:17" ht="25.5" thickBot="1" x14ac:dyDescent="0.3">
      <c r="A31" s="203">
        <f>SUM(A27:A30)</f>
        <v>0</v>
      </c>
      <c r="B31" s="203">
        <f>SUM(B27:B30)</f>
        <v>0</v>
      </c>
      <c r="C31" s="415">
        <f t="shared" ref="C31" si="10">(A31+B31)</f>
        <v>0</v>
      </c>
      <c r="D31" s="420" t="s">
        <v>60</v>
      </c>
      <c r="E31" s="295">
        <f>C31</f>
        <v>0</v>
      </c>
      <c r="F31" s="173"/>
      <c r="G31" s="190">
        <f>SUM(G28:G30)</f>
        <v>0</v>
      </c>
      <c r="H31" s="190">
        <f>SUM(H28:H30)</f>
        <v>0</v>
      </c>
      <c r="I31" s="244">
        <f>(G31+H31)</f>
        <v>0</v>
      </c>
      <c r="J31" s="418" t="s">
        <v>60</v>
      </c>
      <c r="K31" s="295">
        <f>I31</f>
        <v>0</v>
      </c>
      <c r="L31" s="170"/>
      <c r="Q31" s="170"/>
    </row>
    <row r="32" spans="1:17" x14ac:dyDescent="0.25">
      <c r="A32" s="271"/>
      <c r="B32" s="173"/>
      <c r="C32" s="193"/>
      <c r="D32" s="173"/>
      <c r="E32" s="173"/>
      <c r="F32" s="173"/>
      <c r="G32" s="193"/>
      <c r="H32" s="170"/>
      <c r="I32" s="170"/>
      <c r="J32" s="170"/>
      <c r="K32" s="170"/>
      <c r="L32" s="170"/>
    </row>
    <row r="33" spans="1:11" x14ac:dyDescent="0.25">
      <c r="A33" s="173"/>
      <c r="B33" s="173"/>
      <c r="C33" s="193"/>
      <c r="D33" s="173"/>
      <c r="G33" s="173"/>
      <c r="H33" s="411"/>
      <c r="I33" s="193"/>
    </row>
    <row r="34" spans="1:11" ht="30.75" customHeight="1" x14ac:dyDescent="0.25">
      <c r="A34" s="173"/>
      <c r="B34" s="409"/>
      <c r="C34" s="193"/>
      <c r="D34" s="173"/>
      <c r="G34" s="271"/>
      <c r="H34" s="173"/>
      <c r="I34" s="193"/>
    </row>
    <row r="35" spans="1:11" ht="53.25" customHeight="1" x14ac:dyDescent="0.25">
      <c r="A35" s="271"/>
      <c r="B35" s="173"/>
      <c r="C35" s="193"/>
      <c r="D35" s="173"/>
      <c r="G35" s="271"/>
      <c r="H35" s="411"/>
      <c r="I35" s="193"/>
    </row>
    <row r="36" spans="1:11" x14ac:dyDescent="0.25">
      <c r="A36" s="271"/>
      <c r="B36" s="173"/>
      <c r="C36" s="193"/>
      <c r="D36" s="173"/>
      <c r="G36" s="271"/>
      <c r="H36" s="173"/>
      <c r="I36" s="193"/>
    </row>
    <row r="37" spans="1:11" x14ac:dyDescent="0.25">
      <c r="A37" s="271"/>
      <c r="B37" s="173"/>
      <c r="C37" s="173"/>
      <c r="D37" s="173"/>
      <c r="G37" s="271"/>
      <c r="H37" s="173"/>
      <c r="I37" s="193"/>
    </row>
    <row r="38" spans="1:11" x14ac:dyDescent="0.25">
      <c r="A38" s="173"/>
      <c r="B38" s="173"/>
      <c r="C38" s="173"/>
      <c r="D38" s="173"/>
      <c r="E38" s="173"/>
      <c r="F38" s="173"/>
      <c r="G38" s="193"/>
    </row>
    <row r="39" spans="1:11" x14ac:dyDescent="0.25">
      <c r="A39" s="173"/>
      <c r="B39" s="409"/>
      <c r="C39" s="193"/>
      <c r="H39" s="173"/>
      <c r="I39" s="173"/>
      <c r="J39" s="173"/>
      <c r="K39" s="193"/>
    </row>
    <row r="40" spans="1:11" x14ac:dyDescent="0.25">
      <c r="A40" s="271"/>
      <c r="B40" s="173"/>
      <c r="C40" s="410"/>
      <c r="H40" s="173"/>
      <c r="I40" s="173"/>
      <c r="J40" s="173"/>
      <c r="K40" s="193"/>
    </row>
    <row r="41" spans="1:11" x14ac:dyDescent="0.25">
      <c r="A41" s="170"/>
      <c r="B41" s="173"/>
      <c r="C41" s="173"/>
      <c r="D41" s="173"/>
      <c r="E41" s="173"/>
      <c r="F41" s="173"/>
      <c r="G41" s="173"/>
    </row>
    <row r="42" spans="1:11" x14ac:dyDescent="0.25">
      <c r="A42" s="271"/>
      <c r="B42" s="173"/>
      <c r="C42" s="173"/>
      <c r="D42" s="173"/>
      <c r="E42" s="170"/>
      <c r="F42" s="170"/>
      <c r="G42" s="170"/>
    </row>
    <row r="43" spans="1:11" x14ac:dyDescent="0.25">
      <c r="A43" s="173"/>
      <c r="B43" s="173"/>
      <c r="C43" s="173"/>
      <c r="D43" s="173"/>
      <c r="E43" s="170"/>
      <c r="F43" s="170"/>
      <c r="G43" s="170"/>
    </row>
    <row r="44" spans="1:11" x14ac:dyDescent="0.25">
      <c r="A44" s="173"/>
      <c r="B44" s="271"/>
      <c r="C44" s="173"/>
      <c r="D44" s="173"/>
      <c r="E44" s="170"/>
      <c r="F44" s="170"/>
      <c r="G44" s="170"/>
    </row>
    <row r="45" spans="1:11" x14ac:dyDescent="0.25">
      <c r="A45" s="73"/>
      <c r="B45" s="73"/>
      <c r="C45" s="73"/>
      <c r="D45" s="73"/>
    </row>
  </sheetData>
  <mergeCells count="3">
    <mergeCell ref="I1:K1"/>
    <mergeCell ref="M18:N18"/>
    <mergeCell ref="M19:N19"/>
  </mergeCells>
  <pageMargins left="0.7" right="0.7" top="0.75" bottom="0.75" header="0.3" footer="0.3"/>
  <pageSetup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4B6E-4193-424B-BC04-D18A3A9885B8}">
  <sheetPr>
    <tabColor rgb="FF7030A0"/>
  </sheetPr>
  <dimension ref="B1:M45"/>
  <sheetViews>
    <sheetView workbookViewId="0">
      <selection activeCell="F1" sqref="F1"/>
    </sheetView>
  </sheetViews>
  <sheetFormatPr defaultRowHeight="15" x14ac:dyDescent="0.25"/>
  <cols>
    <col min="1" max="1" width="3.28515625" customWidth="1"/>
    <col min="2" max="2" width="12" customWidth="1"/>
    <col min="3" max="3" width="20" customWidth="1"/>
    <col min="4" max="4" width="10.42578125" customWidth="1"/>
    <col min="5" max="5" width="4.42578125" customWidth="1"/>
    <col min="6" max="6" width="11.140625" customWidth="1"/>
    <col min="7" max="7" width="18.42578125" customWidth="1"/>
  </cols>
  <sheetData>
    <row r="1" spans="2:13" ht="15.75" thickBot="1" x14ac:dyDescent="0.3">
      <c r="B1" s="170"/>
      <c r="C1" s="170" t="s">
        <v>126</v>
      </c>
      <c r="D1" s="170"/>
      <c r="E1" s="170"/>
      <c r="F1" s="170"/>
      <c r="G1" s="170" t="s">
        <v>198</v>
      </c>
      <c r="H1" s="170"/>
    </row>
    <row r="2" spans="2:13" ht="15.75" thickBot="1" x14ac:dyDescent="0.3">
      <c r="B2" s="171"/>
      <c r="C2" s="172" t="s">
        <v>125</v>
      </c>
      <c r="D2" s="222" t="s">
        <v>141</v>
      </c>
      <c r="E2" s="173"/>
      <c r="F2" s="174" t="s">
        <v>124</v>
      </c>
      <c r="G2" s="175"/>
      <c r="H2" s="176" t="s">
        <v>123</v>
      </c>
    </row>
    <row r="3" spans="2:13" x14ac:dyDescent="0.25">
      <c r="B3" s="177">
        <v>0</v>
      </c>
      <c r="C3" s="178" t="s">
        <v>3</v>
      </c>
      <c r="D3" s="179" t="s">
        <v>121</v>
      </c>
      <c r="E3" s="173"/>
      <c r="F3" s="180">
        <v>0</v>
      </c>
      <c r="G3" s="181" t="s">
        <v>120</v>
      </c>
      <c r="H3" s="182">
        <v>226</v>
      </c>
    </row>
    <row r="4" spans="2:13" x14ac:dyDescent="0.25">
      <c r="B4" s="183">
        <v>0</v>
      </c>
      <c r="C4" s="178" t="s">
        <v>119</v>
      </c>
      <c r="D4" s="179" t="s">
        <v>68</v>
      </c>
      <c r="E4" s="173"/>
      <c r="F4" s="183">
        <v>0</v>
      </c>
      <c r="G4" s="184" t="s">
        <v>19</v>
      </c>
      <c r="H4" s="178">
        <v>226.00299999999999</v>
      </c>
      <c r="L4" t="s">
        <v>24</v>
      </c>
      <c r="M4" t="s">
        <v>24</v>
      </c>
    </row>
    <row r="5" spans="2:13" x14ac:dyDescent="0.25">
      <c r="B5" s="183">
        <v>0</v>
      </c>
      <c r="C5" s="178" t="s">
        <v>4</v>
      </c>
      <c r="D5" s="179" t="s">
        <v>118</v>
      </c>
      <c r="E5" s="173"/>
      <c r="F5" s="183">
        <v>0</v>
      </c>
      <c r="G5" s="184" t="s">
        <v>117</v>
      </c>
      <c r="H5" s="178">
        <v>226.001</v>
      </c>
    </row>
    <row r="6" spans="2:13" x14ac:dyDescent="0.25">
      <c r="B6" s="183">
        <v>0</v>
      </c>
      <c r="C6" s="178" t="s">
        <v>5</v>
      </c>
      <c r="D6" s="179" t="s">
        <v>116</v>
      </c>
      <c r="E6" s="173"/>
      <c r="F6" s="177">
        <v>0</v>
      </c>
      <c r="G6" s="184" t="s">
        <v>20</v>
      </c>
      <c r="H6" s="178">
        <v>214.86500000000001</v>
      </c>
    </row>
    <row r="7" spans="2:13" x14ac:dyDescent="0.25">
      <c r="B7" s="183">
        <v>0</v>
      </c>
      <c r="C7" s="178" t="s">
        <v>6</v>
      </c>
      <c r="D7" s="179" t="s">
        <v>115</v>
      </c>
      <c r="E7" s="173"/>
      <c r="F7" s="183">
        <v>0</v>
      </c>
      <c r="G7" s="184" t="s">
        <v>21</v>
      </c>
      <c r="H7" s="178">
        <v>214.86600000000001</v>
      </c>
    </row>
    <row r="8" spans="2:13" x14ac:dyDescent="0.25">
      <c r="B8" s="183">
        <v>0</v>
      </c>
      <c r="C8" s="178" t="s">
        <v>114</v>
      </c>
      <c r="D8" s="179" t="s">
        <v>113</v>
      </c>
      <c r="E8" s="173"/>
      <c r="F8" s="183">
        <v>0</v>
      </c>
      <c r="G8" s="184" t="s">
        <v>22</v>
      </c>
      <c r="H8" s="178">
        <v>214.863</v>
      </c>
    </row>
    <row r="9" spans="2:13" x14ac:dyDescent="0.25">
      <c r="B9" s="183">
        <v>0</v>
      </c>
      <c r="C9" s="178" t="s">
        <v>112</v>
      </c>
      <c r="D9" s="179" t="s">
        <v>111</v>
      </c>
      <c r="E9" s="173"/>
      <c r="F9" s="183">
        <v>0</v>
      </c>
      <c r="G9" s="184" t="s">
        <v>110</v>
      </c>
      <c r="H9" s="178">
        <v>226.001</v>
      </c>
    </row>
    <row r="10" spans="2:13" x14ac:dyDescent="0.25">
      <c r="B10" s="183">
        <v>0</v>
      </c>
      <c r="C10" s="178" t="s">
        <v>109</v>
      </c>
      <c r="D10" s="179" t="s">
        <v>108</v>
      </c>
      <c r="E10" s="173"/>
      <c r="F10" s="183">
        <v>0</v>
      </c>
      <c r="G10" s="185" t="s">
        <v>107</v>
      </c>
      <c r="H10" s="178">
        <v>222.00399999999999</v>
      </c>
    </row>
    <row r="11" spans="2:13" x14ac:dyDescent="0.25">
      <c r="B11" s="183">
        <v>0</v>
      </c>
      <c r="C11" s="178" t="s">
        <v>106</v>
      </c>
      <c r="D11" s="179" t="s">
        <v>105</v>
      </c>
      <c r="E11" s="173"/>
      <c r="F11" s="186">
        <v>0</v>
      </c>
      <c r="G11" s="184" t="s">
        <v>104</v>
      </c>
      <c r="H11" s="178">
        <v>214.101</v>
      </c>
    </row>
    <row r="12" spans="2:13" x14ac:dyDescent="0.25">
      <c r="B12" s="183">
        <v>0</v>
      </c>
      <c r="C12" s="178" t="s">
        <v>103</v>
      </c>
      <c r="D12" s="179" t="s">
        <v>102</v>
      </c>
      <c r="E12" s="173"/>
      <c r="F12" s="187" t="s">
        <v>24</v>
      </c>
      <c r="G12" s="188"/>
      <c r="H12" s="189"/>
    </row>
    <row r="13" spans="2:13" x14ac:dyDescent="0.25">
      <c r="B13" s="183">
        <v>0</v>
      </c>
      <c r="C13" s="178" t="s">
        <v>101</v>
      </c>
      <c r="D13" s="179" t="s">
        <v>100</v>
      </c>
      <c r="E13" s="173"/>
      <c r="F13" s="190">
        <f>SUM(F1:F11)</f>
        <v>0</v>
      </c>
      <c r="G13" s="191" t="s">
        <v>60</v>
      </c>
      <c r="H13" s="192"/>
    </row>
    <row r="14" spans="2:13" x14ac:dyDescent="0.25">
      <c r="B14" s="183">
        <v>0</v>
      </c>
      <c r="C14" s="178" t="s">
        <v>99</v>
      </c>
      <c r="D14" s="179" t="s">
        <v>98</v>
      </c>
      <c r="E14" s="173"/>
      <c r="F14" s="173"/>
      <c r="G14" s="193"/>
      <c r="H14" s="173"/>
    </row>
    <row r="15" spans="2:13" ht="15.75" thickBot="1" x14ac:dyDescent="0.3">
      <c r="B15" s="183">
        <v>0</v>
      </c>
      <c r="C15" s="178" t="s">
        <v>97</v>
      </c>
      <c r="D15" s="179" t="s">
        <v>96</v>
      </c>
      <c r="E15" s="173"/>
      <c r="F15" s="194" t="s">
        <v>24</v>
      </c>
      <c r="G15" s="195" t="s">
        <v>95</v>
      </c>
      <c r="H15" s="196" t="s">
        <v>94</v>
      </c>
    </row>
    <row r="16" spans="2:13" x14ac:dyDescent="0.25">
      <c r="B16" s="183">
        <v>0</v>
      </c>
      <c r="C16" s="197" t="s">
        <v>15</v>
      </c>
      <c r="D16" s="198" t="s">
        <v>93</v>
      </c>
      <c r="E16" s="173"/>
      <c r="F16" s="199"/>
      <c r="G16" s="181"/>
      <c r="H16" s="178"/>
    </row>
    <row r="17" spans="2:8" x14ac:dyDescent="0.25">
      <c r="B17" s="187"/>
      <c r="C17" s="189"/>
      <c r="D17" s="200"/>
      <c r="E17" s="173"/>
      <c r="F17" s="177">
        <v>0</v>
      </c>
      <c r="G17" s="201" t="s">
        <v>92</v>
      </c>
      <c r="H17" s="178">
        <v>247</v>
      </c>
    </row>
    <row r="18" spans="2:8" x14ac:dyDescent="0.25">
      <c r="B18" s="190">
        <f>SUM(B3:B16)</f>
        <v>0</v>
      </c>
      <c r="C18" s="192" t="s">
        <v>60</v>
      </c>
      <c r="D18" s="192"/>
      <c r="E18" s="173"/>
      <c r="F18" s="202"/>
      <c r="G18" s="202"/>
      <c r="H18" s="197"/>
    </row>
    <row r="19" spans="2:8" ht="15.75" thickBot="1" x14ac:dyDescent="0.3">
      <c r="B19" s="173"/>
      <c r="C19" s="173"/>
      <c r="D19" s="173"/>
      <c r="E19" s="173"/>
      <c r="F19" s="203">
        <f>SUM(F16:F18)</f>
        <v>0</v>
      </c>
      <c r="G19" s="204" t="s">
        <v>60</v>
      </c>
      <c r="H19" s="192"/>
    </row>
    <row r="20" spans="2:8" ht="15.75" thickBot="1" x14ac:dyDescent="0.3">
      <c r="B20" s="205"/>
      <c r="C20" s="206" t="s">
        <v>91</v>
      </c>
      <c r="D20" s="207" t="s">
        <v>90</v>
      </c>
      <c r="E20" s="173"/>
      <c r="F20" s="173"/>
      <c r="G20" s="173"/>
      <c r="H20" s="173"/>
    </row>
    <row r="21" spans="2:8" ht="15.75" thickBot="1" x14ac:dyDescent="0.3">
      <c r="B21" s="180">
        <v>0</v>
      </c>
      <c r="C21" s="187" t="s">
        <v>62</v>
      </c>
      <c r="D21" s="188" t="s">
        <v>89</v>
      </c>
      <c r="E21" s="173"/>
      <c r="F21" s="208" t="s">
        <v>24</v>
      </c>
      <c r="G21" s="209" t="s">
        <v>37</v>
      </c>
      <c r="H21" s="207" t="s">
        <v>88</v>
      </c>
    </row>
    <row r="22" spans="2:8" x14ac:dyDescent="0.25">
      <c r="B22" s="183">
        <v>0</v>
      </c>
      <c r="C22" s="187" t="s">
        <v>77</v>
      </c>
      <c r="D22" s="188" t="s">
        <v>87</v>
      </c>
      <c r="E22" s="173"/>
      <c r="F22" s="183">
        <v>0</v>
      </c>
      <c r="G22" s="199"/>
      <c r="H22" s="187"/>
    </row>
    <row r="23" spans="2:8" x14ac:dyDescent="0.25">
      <c r="B23" s="183">
        <v>0</v>
      </c>
      <c r="C23" s="187" t="s">
        <v>86</v>
      </c>
      <c r="D23" s="188" t="s">
        <v>85</v>
      </c>
      <c r="E23" s="173"/>
      <c r="F23" s="183">
        <v>0</v>
      </c>
      <c r="G23" s="201" t="s">
        <v>37</v>
      </c>
      <c r="H23" s="187">
        <v>222.006</v>
      </c>
    </row>
    <row r="24" spans="2:8" x14ac:dyDescent="0.25">
      <c r="B24" s="177">
        <v>0</v>
      </c>
      <c r="C24" s="197"/>
      <c r="D24" s="198"/>
      <c r="E24" s="173"/>
      <c r="F24" s="183">
        <v>0</v>
      </c>
      <c r="G24" s="202"/>
      <c r="H24" s="187"/>
    </row>
    <row r="25" spans="2:8" x14ac:dyDescent="0.25">
      <c r="B25" s="210">
        <f>SUM(B21:B24)</f>
        <v>0</v>
      </c>
      <c r="C25" s="211" t="s">
        <v>60</v>
      </c>
      <c r="D25" s="212"/>
      <c r="E25" s="173"/>
      <c r="F25" s="190">
        <f>SUM(F22:F24)</f>
        <v>0</v>
      </c>
      <c r="G25" s="204" t="s">
        <v>60</v>
      </c>
      <c r="H25" s="192"/>
    </row>
    <row r="26" spans="2:8" ht="15.75" thickBot="1" x14ac:dyDescent="0.3">
      <c r="B26" s="173"/>
      <c r="C26" s="173"/>
      <c r="D26" s="193"/>
      <c r="E26" s="173"/>
      <c r="F26" s="173" t="s">
        <v>84</v>
      </c>
      <c r="G26" s="173"/>
      <c r="H26" s="173"/>
    </row>
    <row r="27" spans="2:8" ht="15.75" thickBot="1" x14ac:dyDescent="0.3">
      <c r="B27" s="205"/>
      <c r="C27" s="205" t="s">
        <v>83</v>
      </c>
      <c r="D27" s="213" t="s">
        <v>82</v>
      </c>
      <c r="E27" s="173"/>
      <c r="F27" s="205"/>
      <c r="G27" s="214" t="s">
        <v>81</v>
      </c>
      <c r="H27" s="207" t="s">
        <v>80</v>
      </c>
    </row>
    <row r="28" spans="2:8" x14ac:dyDescent="0.25">
      <c r="B28" s="180">
        <v>0</v>
      </c>
      <c r="C28" s="215" t="s">
        <v>62</v>
      </c>
      <c r="D28" s="179" t="s">
        <v>79</v>
      </c>
      <c r="E28" s="173"/>
      <c r="F28" s="180">
        <v>0</v>
      </c>
      <c r="G28" s="199" t="s">
        <v>36</v>
      </c>
      <c r="H28" s="188" t="s">
        <v>78</v>
      </c>
    </row>
    <row r="29" spans="2:8" x14ac:dyDescent="0.25">
      <c r="B29" s="183">
        <v>0</v>
      </c>
      <c r="C29" s="178" t="s">
        <v>77</v>
      </c>
      <c r="D29" s="179" t="s">
        <v>76</v>
      </c>
      <c r="E29" s="173"/>
      <c r="F29" s="216"/>
      <c r="G29" s="201"/>
      <c r="H29" s="188"/>
    </row>
    <row r="30" spans="2:8" x14ac:dyDescent="0.25">
      <c r="B30" s="183">
        <v>0</v>
      </c>
      <c r="C30" s="197" t="s">
        <v>75</v>
      </c>
      <c r="D30" s="198" t="s">
        <v>74</v>
      </c>
      <c r="E30" s="173"/>
      <c r="F30" s="177">
        <v>0</v>
      </c>
      <c r="G30" s="202"/>
      <c r="H30" s="188"/>
    </row>
    <row r="31" spans="2:8" x14ac:dyDescent="0.25">
      <c r="B31" s="177">
        <v>0</v>
      </c>
      <c r="C31" s="197"/>
      <c r="D31" s="198"/>
      <c r="E31" s="173"/>
      <c r="F31" s="190">
        <f>SUM(F28:F30)</f>
        <v>0</v>
      </c>
      <c r="G31" s="204" t="s">
        <v>60</v>
      </c>
      <c r="H31" s="212"/>
    </row>
    <row r="32" spans="2:8" ht="15.75" thickBot="1" x14ac:dyDescent="0.3">
      <c r="B32" s="190">
        <f>SUM(B28:B31)</f>
        <v>0</v>
      </c>
      <c r="C32" s="192" t="s">
        <v>60</v>
      </c>
      <c r="D32" s="212"/>
      <c r="E32" s="173"/>
      <c r="F32" s="173"/>
      <c r="G32" s="173"/>
      <c r="H32" s="193"/>
    </row>
    <row r="33" spans="2:8" ht="15.75" thickBot="1" x14ac:dyDescent="0.3">
      <c r="B33" s="173"/>
      <c r="C33" s="173"/>
      <c r="D33" s="193"/>
      <c r="E33" s="173"/>
      <c r="F33" s="205">
        <v>1431</v>
      </c>
      <c r="G33" s="205" t="s">
        <v>73</v>
      </c>
      <c r="H33" s="213" t="s">
        <v>72</v>
      </c>
    </row>
    <row r="34" spans="2:8" ht="15.75" thickBot="1" x14ac:dyDescent="0.3">
      <c r="B34" s="205"/>
      <c r="C34" s="214" t="s">
        <v>71</v>
      </c>
      <c r="D34" s="213" t="s">
        <v>70</v>
      </c>
      <c r="E34" s="173"/>
      <c r="F34" s="180">
        <v>0</v>
      </c>
      <c r="G34" s="217" t="s">
        <v>139</v>
      </c>
      <c r="H34" s="218" t="s">
        <v>68</v>
      </c>
    </row>
    <row r="35" spans="2:8" ht="42" customHeight="1" x14ac:dyDescent="0.25">
      <c r="B35" s="180">
        <v>0</v>
      </c>
      <c r="C35" s="199" t="s">
        <v>62</v>
      </c>
      <c r="D35" s="179" t="s">
        <v>67</v>
      </c>
      <c r="E35" s="173"/>
      <c r="F35" s="183">
        <v>0</v>
      </c>
      <c r="G35" s="151" t="s">
        <v>138</v>
      </c>
      <c r="H35" s="200" t="s">
        <v>127</v>
      </c>
    </row>
    <row r="36" spans="2:8" x14ac:dyDescent="0.25">
      <c r="B36" s="177">
        <v>0</v>
      </c>
      <c r="C36" s="202"/>
      <c r="D36" s="198"/>
      <c r="E36" s="173"/>
      <c r="F36" s="177">
        <v>0</v>
      </c>
      <c r="G36" s="202"/>
      <c r="H36" s="198"/>
    </row>
    <row r="37" spans="2:8" x14ac:dyDescent="0.25">
      <c r="B37" s="190">
        <f>SUM(B35:B36)</f>
        <v>0</v>
      </c>
      <c r="C37" s="204" t="s">
        <v>66</v>
      </c>
      <c r="D37" s="192"/>
      <c r="E37" s="173"/>
      <c r="F37" s="190">
        <f>SUM(F34:F36)</f>
        <v>0</v>
      </c>
      <c r="G37" s="204" t="s">
        <v>60</v>
      </c>
      <c r="H37" s="212"/>
    </row>
    <row r="38" spans="2:8" ht="15.75" thickBot="1" x14ac:dyDescent="0.3">
      <c r="B38" s="173"/>
      <c r="C38" s="173"/>
      <c r="D38" s="173"/>
      <c r="E38" s="173"/>
      <c r="F38" s="173"/>
      <c r="G38" s="173"/>
      <c r="H38" s="193"/>
    </row>
    <row r="39" spans="2:8" ht="15.75" thickBot="1" x14ac:dyDescent="0.3">
      <c r="B39" s="205"/>
      <c r="C39" s="214" t="s">
        <v>65</v>
      </c>
      <c r="D39" s="213" t="s">
        <v>64</v>
      </c>
      <c r="E39" s="173"/>
      <c r="F39" s="173" t="s">
        <v>63</v>
      </c>
      <c r="G39" s="173"/>
      <c r="H39" s="193"/>
    </row>
    <row r="40" spans="2:8" x14ac:dyDescent="0.25">
      <c r="B40" s="177">
        <v>0</v>
      </c>
      <c r="C40" s="199" t="s">
        <v>62</v>
      </c>
      <c r="D40" s="182">
        <v>235</v>
      </c>
      <c r="E40" s="173"/>
      <c r="F40" s="173" t="s">
        <v>61</v>
      </c>
      <c r="G40" s="173"/>
      <c r="H40" s="193"/>
    </row>
    <row r="41" spans="2:8" x14ac:dyDescent="0.25">
      <c r="B41" s="219"/>
      <c r="C41" s="202"/>
      <c r="D41" s="197"/>
      <c r="E41" s="173"/>
      <c r="F41" s="173"/>
      <c r="G41" s="173"/>
      <c r="H41" s="173"/>
    </row>
    <row r="42" spans="2:8" ht="15.75" thickBot="1" x14ac:dyDescent="0.3">
      <c r="B42" s="190">
        <f>SUM(B40:B40)</f>
        <v>0</v>
      </c>
      <c r="C42" s="204" t="s">
        <v>60</v>
      </c>
      <c r="D42" s="192"/>
      <c r="E42" s="173"/>
      <c r="F42" s="170"/>
      <c r="G42" s="170"/>
      <c r="H42" s="170"/>
    </row>
    <row r="43" spans="2:8" x14ac:dyDescent="0.25">
      <c r="B43" s="173"/>
      <c r="C43" s="220" t="s">
        <v>59</v>
      </c>
      <c r="D43" s="173"/>
      <c r="E43" s="173"/>
      <c r="F43" s="170"/>
      <c r="G43" s="170"/>
      <c r="H43" s="170"/>
    </row>
    <row r="44" spans="2:8" ht="15.75" thickBot="1" x14ac:dyDescent="0.3">
      <c r="B44" s="173"/>
      <c r="C44" s="221">
        <f>SUM(B18,F13,F19,B25,F25,F31,B32,B37,B42,F37)</f>
        <v>0</v>
      </c>
      <c r="D44" s="173"/>
      <c r="E44" s="173"/>
      <c r="F44" s="170"/>
      <c r="G44" s="170"/>
      <c r="H44" s="170"/>
    </row>
    <row r="45" spans="2:8" x14ac:dyDescent="0.25">
      <c r="B45" s="73"/>
      <c r="C45" s="73"/>
      <c r="D45" s="73"/>
      <c r="E45" s="73"/>
    </row>
  </sheetData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A00B1-D323-4DC0-96CA-DADF37A14A45}">
  <sheetPr>
    <tabColor rgb="FFC00000"/>
  </sheetPr>
  <dimension ref="B1:M45"/>
  <sheetViews>
    <sheetView workbookViewId="0">
      <selection activeCell="G2" sqref="G2"/>
    </sheetView>
  </sheetViews>
  <sheetFormatPr defaultRowHeight="15" x14ac:dyDescent="0.25"/>
  <cols>
    <col min="1" max="1" width="3.28515625" customWidth="1"/>
    <col min="2" max="2" width="12" customWidth="1"/>
    <col min="3" max="3" width="20" customWidth="1"/>
    <col min="4" max="4" width="10.42578125" customWidth="1"/>
    <col min="5" max="5" width="4.42578125" customWidth="1"/>
    <col min="6" max="6" width="11.140625" customWidth="1"/>
    <col min="7" max="7" width="18.42578125" customWidth="1"/>
  </cols>
  <sheetData>
    <row r="1" spans="2:13" ht="15.75" thickBot="1" x14ac:dyDescent="0.3">
      <c r="B1" s="170"/>
      <c r="C1" s="170" t="s">
        <v>126</v>
      </c>
      <c r="D1" s="170"/>
      <c r="E1" s="170"/>
      <c r="F1" s="170"/>
      <c r="G1" s="226" t="s">
        <v>203</v>
      </c>
      <c r="H1" s="170"/>
    </row>
    <row r="2" spans="2:13" ht="15.75" thickBot="1" x14ac:dyDescent="0.3">
      <c r="B2" s="171"/>
      <c r="C2" s="172" t="s">
        <v>125</v>
      </c>
      <c r="D2" s="222" t="s">
        <v>141</v>
      </c>
      <c r="E2" s="173"/>
      <c r="F2" s="174" t="s">
        <v>124</v>
      </c>
      <c r="G2" s="175"/>
      <c r="H2" s="176" t="s">
        <v>123</v>
      </c>
    </row>
    <row r="3" spans="2:13" x14ac:dyDescent="0.25">
      <c r="B3" s="177">
        <v>0</v>
      </c>
      <c r="C3" s="178" t="s">
        <v>3</v>
      </c>
      <c r="D3" s="179" t="s">
        <v>121</v>
      </c>
      <c r="E3" s="173"/>
      <c r="F3" s="180">
        <v>0</v>
      </c>
      <c r="G3" s="181" t="s">
        <v>120</v>
      </c>
      <c r="H3" s="182">
        <v>226</v>
      </c>
    </row>
    <row r="4" spans="2:13" x14ac:dyDescent="0.25">
      <c r="B4" s="183">
        <v>0</v>
      </c>
      <c r="C4" s="178" t="s">
        <v>119</v>
      </c>
      <c r="D4" s="179" t="s">
        <v>68</v>
      </c>
      <c r="E4" s="173"/>
      <c r="F4" s="183">
        <v>0</v>
      </c>
      <c r="G4" s="184" t="s">
        <v>19</v>
      </c>
      <c r="H4" s="178">
        <v>226.00299999999999</v>
      </c>
      <c r="L4" t="s">
        <v>24</v>
      </c>
      <c r="M4" t="s">
        <v>24</v>
      </c>
    </row>
    <row r="5" spans="2:13" x14ac:dyDescent="0.25">
      <c r="B5" s="183">
        <v>0</v>
      </c>
      <c r="C5" s="178" t="s">
        <v>4</v>
      </c>
      <c r="D5" s="179" t="s">
        <v>118</v>
      </c>
      <c r="E5" s="173"/>
      <c r="F5" s="183">
        <v>0</v>
      </c>
      <c r="G5" s="184" t="s">
        <v>117</v>
      </c>
      <c r="H5" s="178">
        <v>226.001</v>
      </c>
    </row>
    <row r="6" spans="2:13" x14ac:dyDescent="0.25">
      <c r="B6" s="183">
        <v>0</v>
      </c>
      <c r="C6" s="178" t="s">
        <v>5</v>
      </c>
      <c r="D6" s="179" t="s">
        <v>116</v>
      </c>
      <c r="E6" s="173"/>
      <c r="F6" s="177">
        <v>0</v>
      </c>
      <c r="G6" s="184" t="s">
        <v>20</v>
      </c>
      <c r="H6" s="178">
        <v>214.86500000000001</v>
      </c>
    </row>
    <row r="7" spans="2:13" x14ac:dyDescent="0.25">
      <c r="B7" s="183">
        <v>0</v>
      </c>
      <c r="C7" s="178" t="s">
        <v>6</v>
      </c>
      <c r="D7" s="179" t="s">
        <v>115</v>
      </c>
      <c r="E7" s="173"/>
      <c r="F7" s="183">
        <v>0</v>
      </c>
      <c r="G7" s="184" t="s">
        <v>21</v>
      </c>
      <c r="H7" s="178">
        <v>214.86600000000001</v>
      </c>
    </row>
    <row r="8" spans="2:13" x14ac:dyDescent="0.25">
      <c r="B8" s="183">
        <v>0</v>
      </c>
      <c r="C8" s="178" t="s">
        <v>114</v>
      </c>
      <c r="D8" s="179" t="s">
        <v>113</v>
      </c>
      <c r="E8" s="173"/>
      <c r="F8" s="183">
        <v>0</v>
      </c>
      <c r="G8" s="184" t="s">
        <v>22</v>
      </c>
      <c r="H8" s="178">
        <v>214.863</v>
      </c>
    </row>
    <row r="9" spans="2:13" x14ac:dyDescent="0.25">
      <c r="B9" s="183">
        <v>0</v>
      </c>
      <c r="C9" s="178" t="s">
        <v>112</v>
      </c>
      <c r="D9" s="179" t="s">
        <v>111</v>
      </c>
      <c r="E9" s="173"/>
      <c r="F9" s="183">
        <v>0</v>
      </c>
      <c r="G9" s="184" t="s">
        <v>110</v>
      </c>
      <c r="H9" s="178">
        <v>226.001</v>
      </c>
    </row>
    <row r="10" spans="2:13" x14ac:dyDescent="0.25">
      <c r="B10" s="183">
        <v>0</v>
      </c>
      <c r="C10" s="178" t="s">
        <v>109</v>
      </c>
      <c r="D10" s="179" t="s">
        <v>108</v>
      </c>
      <c r="E10" s="173"/>
      <c r="F10" s="183">
        <v>0</v>
      </c>
      <c r="G10" s="185" t="s">
        <v>107</v>
      </c>
      <c r="H10" s="178">
        <v>222.00399999999999</v>
      </c>
    </row>
    <row r="11" spans="2:13" x14ac:dyDescent="0.25">
      <c r="B11" s="183">
        <v>0</v>
      </c>
      <c r="C11" s="178" t="s">
        <v>106</v>
      </c>
      <c r="D11" s="179" t="s">
        <v>105</v>
      </c>
      <c r="E11" s="173"/>
      <c r="F11" s="186">
        <v>0</v>
      </c>
      <c r="G11" s="184" t="s">
        <v>104</v>
      </c>
      <c r="H11" s="178">
        <v>214.101</v>
      </c>
    </row>
    <row r="12" spans="2:13" x14ac:dyDescent="0.25">
      <c r="B12" s="183">
        <v>0</v>
      </c>
      <c r="C12" s="178" t="s">
        <v>103</v>
      </c>
      <c r="D12" s="179" t="s">
        <v>102</v>
      </c>
      <c r="E12" s="173"/>
      <c r="F12" s="187" t="s">
        <v>24</v>
      </c>
      <c r="G12" s="188"/>
      <c r="H12" s="189"/>
    </row>
    <row r="13" spans="2:13" x14ac:dyDescent="0.25">
      <c r="B13" s="183">
        <v>0</v>
      </c>
      <c r="C13" s="178" t="s">
        <v>101</v>
      </c>
      <c r="D13" s="179" t="s">
        <v>100</v>
      </c>
      <c r="E13" s="173"/>
      <c r="F13" s="190">
        <f>SUM(F1:F11)</f>
        <v>0</v>
      </c>
      <c r="G13" s="191" t="s">
        <v>60</v>
      </c>
      <c r="H13" s="192"/>
    </row>
    <row r="14" spans="2:13" x14ac:dyDescent="0.25">
      <c r="B14" s="183">
        <v>0</v>
      </c>
      <c r="C14" s="178" t="s">
        <v>99</v>
      </c>
      <c r="D14" s="179" t="s">
        <v>98</v>
      </c>
      <c r="E14" s="173"/>
      <c r="F14" s="173"/>
      <c r="G14" s="193"/>
      <c r="H14" s="173"/>
    </row>
    <row r="15" spans="2:13" ht="15.75" thickBot="1" x14ac:dyDescent="0.3">
      <c r="B15" s="183">
        <v>0</v>
      </c>
      <c r="C15" s="178" t="s">
        <v>97</v>
      </c>
      <c r="D15" s="179" t="s">
        <v>96</v>
      </c>
      <c r="E15" s="173"/>
      <c r="F15" s="194" t="s">
        <v>24</v>
      </c>
      <c r="G15" s="195" t="s">
        <v>95</v>
      </c>
      <c r="H15" s="196" t="s">
        <v>94</v>
      </c>
    </row>
    <row r="16" spans="2:13" x14ac:dyDescent="0.25">
      <c r="B16" s="183">
        <v>0</v>
      </c>
      <c r="C16" s="197" t="s">
        <v>15</v>
      </c>
      <c r="D16" s="198" t="s">
        <v>93</v>
      </c>
      <c r="E16" s="173"/>
      <c r="F16" s="199"/>
      <c r="G16" s="181"/>
      <c r="H16" s="178"/>
    </row>
    <row r="17" spans="2:8" x14ac:dyDescent="0.25">
      <c r="B17" s="187"/>
      <c r="C17" s="189"/>
      <c r="D17" s="200"/>
      <c r="E17" s="173"/>
      <c r="F17" s="177">
        <v>0</v>
      </c>
      <c r="G17" s="201" t="s">
        <v>92</v>
      </c>
      <c r="H17" s="178">
        <v>247</v>
      </c>
    </row>
    <row r="18" spans="2:8" x14ac:dyDescent="0.25">
      <c r="B18" s="190">
        <f>SUM(B3:B16)</f>
        <v>0</v>
      </c>
      <c r="C18" s="192" t="s">
        <v>60</v>
      </c>
      <c r="D18" s="192"/>
      <c r="E18" s="173"/>
      <c r="F18" s="202"/>
      <c r="G18" s="202"/>
      <c r="H18" s="197"/>
    </row>
    <row r="19" spans="2:8" ht="15.75" thickBot="1" x14ac:dyDescent="0.3">
      <c r="B19" s="173"/>
      <c r="C19" s="173"/>
      <c r="D19" s="173"/>
      <c r="E19" s="173"/>
      <c r="F19" s="203">
        <f>SUM(F16:F18)</f>
        <v>0</v>
      </c>
      <c r="G19" s="204" t="s">
        <v>60</v>
      </c>
      <c r="H19" s="192"/>
    </row>
    <row r="20" spans="2:8" ht="15.75" thickBot="1" x14ac:dyDescent="0.3">
      <c r="B20" s="205"/>
      <c r="C20" s="206" t="s">
        <v>91</v>
      </c>
      <c r="D20" s="207" t="s">
        <v>90</v>
      </c>
      <c r="E20" s="173"/>
      <c r="F20" s="173"/>
      <c r="G20" s="173"/>
      <c r="H20" s="173"/>
    </row>
    <row r="21" spans="2:8" ht="15.75" thickBot="1" x14ac:dyDescent="0.3">
      <c r="B21" s="180">
        <v>0</v>
      </c>
      <c r="C21" s="187" t="s">
        <v>62</v>
      </c>
      <c r="D21" s="188" t="s">
        <v>89</v>
      </c>
      <c r="E21" s="173"/>
      <c r="F21" s="208" t="s">
        <v>24</v>
      </c>
      <c r="G21" s="209" t="s">
        <v>37</v>
      </c>
      <c r="H21" s="207" t="s">
        <v>88</v>
      </c>
    </row>
    <row r="22" spans="2:8" x14ac:dyDescent="0.25">
      <c r="B22" s="183">
        <v>0</v>
      </c>
      <c r="C22" s="187" t="s">
        <v>77</v>
      </c>
      <c r="D22" s="188" t="s">
        <v>87</v>
      </c>
      <c r="E22" s="173"/>
      <c r="F22" s="183">
        <v>0</v>
      </c>
      <c r="G22" s="199"/>
      <c r="H22" s="187"/>
    </row>
    <row r="23" spans="2:8" x14ac:dyDescent="0.25">
      <c r="B23" s="183">
        <v>0</v>
      </c>
      <c r="C23" s="187" t="s">
        <v>86</v>
      </c>
      <c r="D23" s="188" t="s">
        <v>85</v>
      </c>
      <c r="E23" s="173"/>
      <c r="F23" s="183">
        <v>0</v>
      </c>
      <c r="G23" s="201" t="s">
        <v>37</v>
      </c>
      <c r="H23" s="187">
        <v>222.006</v>
      </c>
    </row>
    <row r="24" spans="2:8" x14ac:dyDescent="0.25">
      <c r="B24" s="177">
        <v>0</v>
      </c>
      <c r="C24" s="197"/>
      <c r="D24" s="198"/>
      <c r="E24" s="173"/>
      <c r="F24" s="183">
        <v>0</v>
      </c>
      <c r="G24" s="202"/>
      <c r="H24" s="187"/>
    </row>
    <row r="25" spans="2:8" x14ac:dyDescent="0.25">
      <c r="B25" s="210">
        <f>SUM(B21:B24)</f>
        <v>0</v>
      </c>
      <c r="C25" s="211" t="s">
        <v>60</v>
      </c>
      <c r="D25" s="212"/>
      <c r="E25" s="173"/>
      <c r="F25" s="190">
        <f>SUM(F22:F24)</f>
        <v>0</v>
      </c>
      <c r="G25" s="204" t="s">
        <v>60</v>
      </c>
      <c r="H25" s="192"/>
    </row>
    <row r="26" spans="2:8" ht="15.75" thickBot="1" x14ac:dyDescent="0.3">
      <c r="B26" s="173"/>
      <c r="C26" s="173"/>
      <c r="D26" s="193"/>
      <c r="E26" s="173"/>
      <c r="F26" s="173" t="s">
        <v>84</v>
      </c>
      <c r="G26" s="173"/>
      <c r="H26" s="173"/>
    </row>
    <row r="27" spans="2:8" ht="15.75" thickBot="1" x14ac:dyDescent="0.3">
      <c r="B27" s="205"/>
      <c r="C27" s="205" t="s">
        <v>83</v>
      </c>
      <c r="D27" s="213" t="s">
        <v>82</v>
      </c>
      <c r="E27" s="173"/>
      <c r="F27" s="205"/>
      <c r="G27" s="214" t="s">
        <v>81</v>
      </c>
      <c r="H27" s="207" t="s">
        <v>80</v>
      </c>
    </row>
    <row r="28" spans="2:8" x14ac:dyDescent="0.25">
      <c r="B28" s="180">
        <v>0</v>
      </c>
      <c r="C28" s="215" t="s">
        <v>62</v>
      </c>
      <c r="D28" s="179" t="s">
        <v>79</v>
      </c>
      <c r="E28" s="173"/>
      <c r="F28" s="180">
        <v>0</v>
      </c>
      <c r="G28" s="199" t="s">
        <v>36</v>
      </c>
      <c r="H28" s="188" t="s">
        <v>78</v>
      </c>
    </row>
    <row r="29" spans="2:8" x14ac:dyDescent="0.25">
      <c r="B29" s="183">
        <v>0</v>
      </c>
      <c r="C29" s="178" t="s">
        <v>77</v>
      </c>
      <c r="D29" s="179" t="s">
        <v>76</v>
      </c>
      <c r="E29" s="173"/>
      <c r="F29" s="216"/>
      <c r="G29" s="201"/>
      <c r="H29" s="188"/>
    </row>
    <row r="30" spans="2:8" x14ac:dyDescent="0.25">
      <c r="B30" s="183">
        <v>0</v>
      </c>
      <c r="C30" s="197" t="s">
        <v>75</v>
      </c>
      <c r="D30" s="198" t="s">
        <v>74</v>
      </c>
      <c r="E30" s="173"/>
      <c r="F30" s="177">
        <v>0</v>
      </c>
      <c r="G30" s="202"/>
      <c r="H30" s="188"/>
    </row>
    <row r="31" spans="2:8" x14ac:dyDescent="0.25">
      <c r="B31" s="177">
        <v>0</v>
      </c>
      <c r="C31" s="197"/>
      <c r="D31" s="198"/>
      <c r="E31" s="173"/>
      <c r="F31" s="190">
        <f>SUM(F28:F30)</f>
        <v>0</v>
      </c>
      <c r="G31" s="204" t="s">
        <v>60</v>
      </c>
      <c r="H31" s="212"/>
    </row>
    <row r="32" spans="2:8" ht="15.75" thickBot="1" x14ac:dyDescent="0.3">
      <c r="B32" s="190">
        <f>SUM(B28:B31)</f>
        <v>0</v>
      </c>
      <c r="C32" s="192" t="s">
        <v>60</v>
      </c>
      <c r="D32" s="212"/>
      <c r="E32" s="173"/>
      <c r="F32" s="173"/>
      <c r="G32" s="173"/>
      <c r="H32" s="193"/>
    </row>
    <row r="33" spans="2:8" ht="15.75" thickBot="1" x14ac:dyDescent="0.3">
      <c r="B33" s="173"/>
      <c r="C33" s="173"/>
      <c r="D33" s="193"/>
      <c r="E33" s="173"/>
      <c r="F33" s="205">
        <v>1431</v>
      </c>
      <c r="G33" s="205" t="s">
        <v>73</v>
      </c>
      <c r="H33" s="213" t="s">
        <v>72</v>
      </c>
    </row>
    <row r="34" spans="2:8" ht="15.75" thickBot="1" x14ac:dyDescent="0.3">
      <c r="B34" s="205"/>
      <c r="C34" s="214" t="s">
        <v>71</v>
      </c>
      <c r="D34" s="213" t="s">
        <v>70</v>
      </c>
      <c r="E34" s="173"/>
      <c r="F34" s="180">
        <v>0</v>
      </c>
      <c r="G34" s="217" t="s">
        <v>139</v>
      </c>
      <c r="H34" s="218" t="s">
        <v>68</v>
      </c>
    </row>
    <row r="35" spans="2:8" ht="42" customHeight="1" x14ac:dyDescent="0.25">
      <c r="B35" s="180">
        <v>0</v>
      </c>
      <c r="C35" s="199" t="s">
        <v>62</v>
      </c>
      <c r="D35" s="179" t="s">
        <v>67</v>
      </c>
      <c r="E35" s="173"/>
      <c r="F35" s="183">
        <v>0</v>
      </c>
      <c r="G35" s="151" t="s">
        <v>138</v>
      </c>
      <c r="H35" s="200" t="s">
        <v>127</v>
      </c>
    </row>
    <row r="36" spans="2:8" x14ac:dyDescent="0.25">
      <c r="B36" s="177">
        <v>0</v>
      </c>
      <c r="C36" s="202"/>
      <c r="D36" s="198"/>
      <c r="E36" s="173"/>
      <c r="F36" s="177">
        <v>0</v>
      </c>
      <c r="G36" s="202"/>
      <c r="H36" s="198"/>
    </row>
    <row r="37" spans="2:8" x14ac:dyDescent="0.25">
      <c r="B37" s="190">
        <f>SUM(B35:B36)</f>
        <v>0</v>
      </c>
      <c r="C37" s="204" t="s">
        <v>66</v>
      </c>
      <c r="D37" s="192"/>
      <c r="E37" s="173"/>
      <c r="F37" s="190">
        <f>SUM(F34:F36)</f>
        <v>0</v>
      </c>
      <c r="G37" s="204" t="s">
        <v>60</v>
      </c>
      <c r="H37" s="212"/>
    </row>
    <row r="38" spans="2:8" ht="15.75" thickBot="1" x14ac:dyDescent="0.3">
      <c r="B38" s="173"/>
      <c r="C38" s="173"/>
      <c r="D38" s="173"/>
      <c r="E38" s="173"/>
      <c r="F38" s="173"/>
      <c r="G38" s="173"/>
      <c r="H38" s="193"/>
    </row>
    <row r="39" spans="2:8" ht="15.75" thickBot="1" x14ac:dyDescent="0.3">
      <c r="B39" s="205"/>
      <c r="C39" s="214" t="s">
        <v>65</v>
      </c>
      <c r="D39" s="213" t="s">
        <v>64</v>
      </c>
      <c r="F39" s="403"/>
      <c r="G39" s="341" t="s">
        <v>63</v>
      </c>
      <c r="H39" s="404"/>
    </row>
    <row r="40" spans="2:8" x14ac:dyDescent="0.25">
      <c r="B40" s="177">
        <v>0</v>
      </c>
      <c r="C40" s="199" t="s">
        <v>62</v>
      </c>
      <c r="D40" s="182">
        <v>235</v>
      </c>
      <c r="F40" s="405"/>
      <c r="G40" s="407" t="s">
        <v>61</v>
      </c>
      <c r="H40" s="406"/>
    </row>
    <row r="41" spans="2:8" x14ac:dyDescent="0.25">
      <c r="B41" s="219"/>
      <c r="C41" s="202"/>
      <c r="D41" s="197"/>
      <c r="E41" s="173"/>
      <c r="F41" s="399"/>
      <c r="G41" s="173"/>
      <c r="H41" s="401"/>
    </row>
    <row r="42" spans="2:8" ht="15.75" thickBot="1" x14ac:dyDescent="0.3">
      <c r="B42" s="190">
        <f>SUM(B40:B40)</f>
        <v>0</v>
      </c>
      <c r="C42" s="204" t="s">
        <v>60</v>
      </c>
      <c r="D42" s="192"/>
      <c r="E42" s="173"/>
      <c r="F42" s="400"/>
      <c r="G42" s="398"/>
      <c r="H42" s="402"/>
    </row>
    <row r="43" spans="2:8" x14ac:dyDescent="0.25">
      <c r="B43" s="173"/>
      <c r="C43" s="220" t="s">
        <v>59</v>
      </c>
      <c r="D43" s="173"/>
      <c r="E43" s="173"/>
      <c r="F43" s="170"/>
      <c r="G43" s="170"/>
      <c r="H43" s="170"/>
    </row>
    <row r="44" spans="2:8" ht="15.75" thickBot="1" x14ac:dyDescent="0.3">
      <c r="B44" s="173"/>
      <c r="C44" s="221">
        <f>SUM(B18,F13,F19,B25,F25,F31,B32,B37,B42,F37)</f>
        <v>0</v>
      </c>
      <c r="D44" s="173"/>
      <c r="E44" s="173"/>
      <c r="F44" s="170"/>
      <c r="G44" s="170"/>
      <c r="H44" s="170"/>
    </row>
    <row r="45" spans="2:8" x14ac:dyDescent="0.25">
      <c r="B45" s="73"/>
      <c r="C45" s="73"/>
      <c r="D45" s="73"/>
      <c r="E45" s="7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B36A-1062-422E-8598-59AF002CD192}">
  <sheetPr>
    <tabColor rgb="FFFFC000"/>
  </sheetPr>
  <dimension ref="B1:M46"/>
  <sheetViews>
    <sheetView workbookViewId="0">
      <selection activeCell="F45" sqref="F45"/>
    </sheetView>
  </sheetViews>
  <sheetFormatPr defaultRowHeight="15" x14ac:dyDescent="0.25"/>
  <cols>
    <col min="1" max="1" width="3.28515625" customWidth="1"/>
    <col min="2" max="2" width="12" customWidth="1"/>
    <col min="3" max="3" width="20" customWidth="1"/>
    <col min="4" max="4" width="10.42578125" customWidth="1"/>
    <col min="5" max="5" width="4.42578125" customWidth="1"/>
    <col min="6" max="6" width="11.140625" customWidth="1"/>
    <col min="7" max="7" width="18.42578125" customWidth="1"/>
  </cols>
  <sheetData>
    <row r="1" spans="2:13" ht="15.75" thickBot="1" x14ac:dyDescent="0.3">
      <c r="C1" t="s">
        <v>126</v>
      </c>
      <c r="G1" t="s">
        <v>199</v>
      </c>
    </row>
    <row r="2" spans="2:13" ht="15.75" thickBot="1" x14ac:dyDescent="0.3">
      <c r="B2" s="150"/>
      <c r="C2" s="149" t="s">
        <v>125</v>
      </c>
      <c r="D2" s="148"/>
      <c r="E2" s="73"/>
      <c r="F2" s="147" t="s">
        <v>124</v>
      </c>
      <c r="G2" s="146"/>
      <c r="H2" s="145" t="s">
        <v>123</v>
      </c>
    </row>
    <row r="3" spans="2:13" ht="15.75" thickBot="1" x14ac:dyDescent="0.3">
      <c r="B3" s="144"/>
      <c r="C3" s="143" t="s">
        <v>122</v>
      </c>
      <c r="D3" s="142"/>
      <c r="E3" s="73"/>
      <c r="F3" s="141"/>
      <c r="G3" s="140"/>
      <c r="H3" s="139"/>
    </row>
    <row r="4" spans="2:13" x14ac:dyDescent="0.25">
      <c r="B4" s="110">
        <v>0</v>
      </c>
      <c r="C4" s="13" t="s">
        <v>3</v>
      </c>
      <c r="D4" s="116" t="s">
        <v>121</v>
      </c>
      <c r="E4" s="73"/>
      <c r="F4" s="117">
        <v>0</v>
      </c>
      <c r="G4" s="131" t="s">
        <v>120</v>
      </c>
      <c r="H4" s="108">
        <v>226</v>
      </c>
    </row>
    <row r="5" spans="2:13" x14ac:dyDescent="0.25">
      <c r="B5" s="119">
        <v>0</v>
      </c>
      <c r="C5" s="13" t="s">
        <v>119</v>
      </c>
      <c r="D5" s="116" t="s">
        <v>68</v>
      </c>
      <c r="E5" s="73"/>
      <c r="F5" s="119">
        <v>0</v>
      </c>
      <c r="G5" s="136" t="s">
        <v>19</v>
      </c>
      <c r="H5" s="13">
        <v>226.00299999999999</v>
      </c>
      <c r="L5" t="s">
        <v>24</v>
      </c>
      <c r="M5" t="s">
        <v>24</v>
      </c>
    </row>
    <row r="6" spans="2:13" x14ac:dyDescent="0.25">
      <c r="B6" s="119">
        <v>0</v>
      </c>
      <c r="C6" s="13" t="s">
        <v>4</v>
      </c>
      <c r="D6" s="116" t="s">
        <v>118</v>
      </c>
      <c r="E6" s="73"/>
      <c r="F6" s="119">
        <v>0</v>
      </c>
      <c r="G6" s="136" t="s">
        <v>117</v>
      </c>
      <c r="H6" s="13">
        <v>226.001</v>
      </c>
    </row>
    <row r="7" spans="2:13" x14ac:dyDescent="0.25">
      <c r="B7" s="119">
        <v>0</v>
      </c>
      <c r="C7" s="13" t="s">
        <v>5</v>
      </c>
      <c r="D7" s="116" t="s">
        <v>116</v>
      </c>
      <c r="E7" s="73"/>
      <c r="F7" s="110">
        <v>0</v>
      </c>
      <c r="G7" s="136" t="s">
        <v>20</v>
      </c>
      <c r="H7" s="13">
        <v>214.86500000000001</v>
      </c>
    </row>
    <row r="8" spans="2:13" x14ac:dyDescent="0.25">
      <c r="B8" s="119">
        <v>0</v>
      </c>
      <c r="C8" s="13" t="s">
        <v>6</v>
      </c>
      <c r="D8" s="116" t="s">
        <v>115</v>
      </c>
      <c r="E8" s="73"/>
      <c r="F8" s="119">
        <v>0</v>
      </c>
      <c r="G8" s="136" t="s">
        <v>21</v>
      </c>
      <c r="H8" s="13">
        <v>214.86600000000001</v>
      </c>
    </row>
    <row r="9" spans="2:13" x14ac:dyDescent="0.25">
      <c r="B9" s="119">
        <v>0</v>
      </c>
      <c r="C9" s="13" t="s">
        <v>114</v>
      </c>
      <c r="D9" s="116" t="s">
        <v>113</v>
      </c>
      <c r="E9" s="73"/>
      <c r="F9" s="119">
        <v>0</v>
      </c>
      <c r="G9" s="136" t="s">
        <v>22</v>
      </c>
      <c r="H9" s="13">
        <v>214.863</v>
      </c>
    </row>
    <row r="10" spans="2:13" x14ac:dyDescent="0.25">
      <c r="B10" s="119">
        <v>0</v>
      </c>
      <c r="C10" s="13" t="s">
        <v>112</v>
      </c>
      <c r="D10" s="116" t="s">
        <v>111</v>
      </c>
      <c r="E10" s="73"/>
      <c r="F10" s="119">
        <v>0</v>
      </c>
      <c r="G10" s="136" t="s">
        <v>110</v>
      </c>
      <c r="H10" s="13">
        <v>226.001</v>
      </c>
    </row>
    <row r="11" spans="2:13" ht="30" x14ac:dyDescent="0.25">
      <c r="B11" s="119">
        <v>0</v>
      </c>
      <c r="C11" s="13" t="s">
        <v>109</v>
      </c>
      <c r="D11" s="116" t="s">
        <v>108</v>
      </c>
      <c r="E11" s="73"/>
      <c r="F11" s="119">
        <v>0</v>
      </c>
      <c r="G11" s="138" t="s">
        <v>107</v>
      </c>
      <c r="H11" s="13">
        <v>222.00399999999999</v>
      </c>
    </row>
    <row r="12" spans="2:13" x14ac:dyDescent="0.25">
      <c r="B12" s="119">
        <v>0</v>
      </c>
      <c r="C12" s="13" t="s">
        <v>106</v>
      </c>
      <c r="D12" s="116" t="s">
        <v>105</v>
      </c>
      <c r="E12" s="73"/>
      <c r="F12" s="137">
        <v>0</v>
      </c>
      <c r="G12" s="136" t="s">
        <v>104</v>
      </c>
      <c r="H12" s="13">
        <v>214.101</v>
      </c>
    </row>
    <row r="13" spans="2:13" x14ac:dyDescent="0.25">
      <c r="B13" s="119">
        <v>0</v>
      </c>
      <c r="C13" s="13" t="s">
        <v>103</v>
      </c>
      <c r="D13" s="116" t="s">
        <v>102</v>
      </c>
      <c r="E13" s="73"/>
      <c r="F13" s="124" t="s">
        <v>24</v>
      </c>
      <c r="G13" s="118"/>
      <c r="H13" s="130"/>
    </row>
    <row r="14" spans="2:13" x14ac:dyDescent="0.25">
      <c r="B14" s="119">
        <v>0</v>
      </c>
      <c r="C14" s="13" t="s">
        <v>101</v>
      </c>
      <c r="D14" s="116" t="s">
        <v>100</v>
      </c>
      <c r="E14" s="73"/>
      <c r="F14" s="103">
        <f>SUM(F1:F12)</f>
        <v>0</v>
      </c>
      <c r="G14" s="135" t="s">
        <v>60</v>
      </c>
      <c r="H14" s="101"/>
    </row>
    <row r="15" spans="2:13" x14ac:dyDescent="0.25">
      <c r="B15" s="119">
        <v>0</v>
      </c>
      <c r="C15" s="13" t="s">
        <v>99</v>
      </c>
      <c r="D15" s="116" t="s">
        <v>98</v>
      </c>
      <c r="E15" s="73"/>
      <c r="F15" s="73"/>
      <c r="G15" s="107"/>
      <c r="H15" s="73"/>
    </row>
    <row r="16" spans="2:13" ht="15.75" thickBot="1" x14ac:dyDescent="0.3">
      <c r="B16" s="119">
        <v>0</v>
      </c>
      <c r="C16" s="13" t="s">
        <v>97</v>
      </c>
      <c r="D16" s="116" t="s">
        <v>96</v>
      </c>
      <c r="E16" s="73"/>
      <c r="F16" s="134" t="s">
        <v>24</v>
      </c>
      <c r="G16" s="133" t="s">
        <v>95</v>
      </c>
      <c r="H16" s="132" t="s">
        <v>94</v>
      </c>
    </row>
    <row r="17" spans="2:8" x14ac:dyDescent="0.25">
      <c r="B17" s="119">
        <v>0</v>
      </c>
      <c r="C17" s="104" t="s">
        <v>15</v>
      </c>
      <c r="D17" s="115" t="s">
        <v>93</v>
      </c>
      <c r="E17" s="73"/>
      <c r="F17" s="109"/>
      <c r="G17" s="131"/>
      <c r="H17" s="13"/>
    </row>
    <row r="18" spans="2:8" x14ac:dyDescent="0.25">
      <c r="B18" s="124"/>
      <c r="C18" s="130"/>
      <c r="D18" s="129"/>
      <c r="E18" s="73"/>
      <c r="F18" s="110">
        <v>0</v>
      </c>
      <c r="G18" s="15" t="s">
        <v>92</v>
      </c>
      <c r="H18" s="13">
        <v>247</v>
      </c>
    </row>
    <row r="19" spans="2:8" x14ac:dyDescent="0.25">
      <c r="B19" s="103">
        <f>SUM(B4:B17)</f>
        <v>0</v>
      </c>
      <c r="C19" s="101" t="s">
        <v>60</v>
      </c>
      <c r="D19" s="101"/>
      <c r="E19" s="73"/>
      <c r="F19" s="105"/>
      <c r="G19" s="105"/>
      <c r="H19" s="104"/>
    </row>
    <row r="20" spans="2:8" ht="15.75" thickBot="1" x14ac:dyDescent="0.3">
      <c r="B20" s="73"/>
      <c r="C20" s="73"/>
      <c r="D20" s="73"/>
      <c r="E20" s="73"/>
      <c r="F20" s="128">
        <f>SUM(F17:F19)</f>
        <v>0</v>
      </c>
      <c r="G20" s="102" t="s">
        <v>60</v>
      </c>
      <c r="H20" s="101"/>
    </row>
    <row r="21" spans="2:8" ht="15.75" thickBot="1" x14ac:dyDescent="0.3">
      <c r="B21" s="113"/>
      <c r="C21" s="127" t="s">
        <v>91</v>
      </c>
      <c r="D21" s="121" t="s">
        <v>90</v>
      </c>
      <c r="E21" s="73"/>
      <c r="F21" s="73"/>
      <c r="G21" s="73"/>
      <c r="H21" s="73"/>
    </row>
    <row r="22" spans="2:8" ht="15.75" thickBot="1" x14ac:dyDescent="0.3">
      <c r="B22" s="117">
        <v>0</v>
      </c>
      <c r="C22" s="124" t="s">
        <v>62</v>
      </c>
      <c r="D22" s="118" t="s">
        <v>89</v>
      </c>
      <c r="E22" s="73"/>
      <c r="F22" s="126" t="s">
        <v>24</v>
      </c>
      <c r="G22" s="125" t="s">
        <v>37</v>
      </c>
      <c r="H22" s="121" t="s">
        <v>88</v>
      </c>
    </row>
    <row r="23" spans="2:8" x14ac:dyDescent="0.25">
      <c r="B23" s="119">
        <v>0</v>
      </c>
      <c r="C23" s="124" t="s">
        <v>77</v>
      </c>
      <c r="D23" s="118" t="s">
        <v>87</v>
      </c>
      <c r="E23" s="73"/>
      <c r="F23" s="119">
        <v>0</v>
      </c>
      <c r="G23" s="109"/>
      <c r="H23" s="124"/>
    </row>
    <row r="24" spans="2:8" x14ac:dyDescent="0.25">
      <c r="B24" s="119">
        <v>0</v>
      </c>
      <c r="C24" s="124" t="s">
        <v>86</v>
      </c>
      <c r="D24" s="118" t="s">
        <v>85</v>
      </c>
      <c r="E24" s="73"/>
      <c r="F24" s="119">
        <v>0</v>
      </c>
      <c r="G24" s="15" t="s">
        <v>37</v>
      </c>
      <c r="H24" s="124">
        <v>222.006</v>
      </c>
    </row>
    <row r="25" spans="2:8" x14ac:dyDescent="0.25">
      <c r="B25" s="110">
        <v>0</v>
      </c>
      <c r="C25" s="104"/>
      <c r="D25" s="115"/>
      <c r="E25" s="73"/>
      <c r="F25" s="119">
        <v>0</v>
      </c>
      <c r="G25" s="105"/>
      <c r="H25" s="124"/>
    </row>
    <row r="26" spans="2:8" x14ac:dyDescent="0.25">
      <c r="B26" s="123">
        <f>SUM(B22:B25)</f>
        <v>0</v>
      </c>
      <c r="C26" s="122" t="s">
        <v>60</v>
      </c>
      <c r="D26" s="114"/>
      <c r="E26" s="73"/>
      <c r="F26" s="103">
        <f>SUM(F23:F25)</f>
        <v>0</v>
      </c>
      <c r="G26" s="102" t="s">
        <v>60</v>
      </c>
      <c r="H26" s="101"/>
    </row>
    <row r="27" spans="2:8" ht="15.75" thickBot="1" x14ac:dyDescent="0.3">
      <c r="B27" s="73"/>
      <c r="C27" s="73"/>
      <c r="D27" s="107"/>
      <c r="E27" s="73"/>
      <c r="F27" s="73" t="s">
        <v>84</v>
      </c>
      <c r="G27" s="73"/>
      <c r="H27" s="73"/>
    </row>
    <row r="28" spans="2:8" ht="15.75" thickBot="1" x14ac:dyDescent="0.3">
      <c r="B28" s="113"/>
      <c r="C28" s="113" t="s">
        <v>83</v>
      </c>
      <c r="D28" s="111" t="s">
        <v>82</v>
      </c>
      <c r="E28" s="73"/>
      <c r="F28" s="113"/>
      <c r="G28" s="112" t="s">
        <v>81</v>
      </c>
      <c r="H28" s="121" t="s">
        <v>80</v>
      </c>
    </row>
    <row r="29" spans="2:8" x14ac:dyDescent="0.25">
      <c r="B29" s="117">
        <v>0</v>
      </c>
      <c r="C29" s="120" t="s">
        <v>62</v>
      </c>
      <c r="D29" s="116" t="s">
        <v>79</v>
      </c>
      <c r="E29" s="73"/>
      <c r="F29" s="117">
        <v>0</v>
      </c>
      <c r="G29" s="109" t="s">
        <v>36</v>
      </c>
      <c r="H29" s="118" t="s">
        <v>78</v>
      </c>
    </row>
    <row r="30" spans="2:8" x14ac:dyDescent="0.25">
      <c r="B30" s="119">
        <v>0</v>
      </c>
      <c r="C30" s="13" t="s">
        <v>77</v>
      </c>
      <c r="D30" s="116" t="s">
        <v>76</v>
      </c>
      <c r="E30" s="73"/>
      <c r="F30" s="55"/>
      <c r="G30" s="15"/>
      <c r="H30" s="118"/>
    </row>
    <row r="31" spans="2:8" x14ac:dyDescent="0.25">
      <c r="B31" s="119">
        <v>0</v>
      </c>
      <c r="C31" s="104" t="s">
        <v>75</v>
      </c>
      <c r="D31" s="115" t="s">
        <v>74</v>
      </c>
      <c r="E31" s="73"/>
      <c r="F31" s="110">
        <v>0</v>
      </c>
      <c r="G31" s="105"/>
      <c r="H31" s="118"/>
    </row>
    <row r="32" spans="2:8" x14ac:dyDescent="0.25">
      <c r="B32" s="110">
        <v>0</v>
      </c>
      <c r="C32" s="104"/>
      <c r="D32" s="115"/>
      <c r="E32" s="73"/>
      <c r="F32" s="103">
        <f>SUM(F29:F31)</f>
        <v>0</v>
      </c>
      <c r="G32" s="102" t="s">
        <v>60</v>
      </c>
      <c r="H32" s="114"/>
    </row>
    <row r="33" spans="2:8" ht="15.75" thickBot="1" x14ac:dyDescent="0.3">
      <c r="B33" s="103">
        <f>SUM(B29:B32)</f>
        <v>0</v>
      </c>
      <c r="C33" s="101" t="s">
        <v>60</v>
      </c>
      <c r="D33" s="114"/>
      <c r="E33" s="73"/>
      <c r="F33" s="73"/>
      <c r="G33" s="73"/>
      <c r="H33" s="107"/>
    </row>
    <row r="34" spans="2:8" ht="15.75" thickBot="1" x14ac:dyDescent="0.3">
      <c r="B34" s="73"/>
      <c r="C34" s="73"/>
      <c r="D34" s="107"/>
      <c r="E34" s="73"/>
      <c r="F34" s="113">
        <v>1431</v>
      </c>
      <c r="G34" s="113" t="s">
        <v>73</v>
      </c>
      <c r="H34" s="111" t="s">
        <v>72</v>
      </c>
    </row>
    <row r="35" spans="2:8" ht="15.75" thickBot="1" x14ac:dyDescent="0.3">
      <c r="B35" s="113"/>
      <c r="C35" s="112" t="s">
        <v>71</v>
      </c>
      <c r="D35" s="111" t="s">
        <v>70</v>
      </c>
      <c r="E35" s="73"/>
      <c r="F35" s="117">
        <v>0</v>
      </c>
      <c r="G35" s="153" t="s">
        <v>139</v>
      </c>
      <c r="H35" s="152" t="s">
        <v>68</v>
      </c>
    </row>
    <row r="36" spans="2:8" ht="36.75" x14ac:dyDescent="0.25">
      <c r="B36" s="117">
        <v>0</v>
      </c>
      <c r="C36" s="153" t="s">
        <v>62</v>
      </c>
      <c r="D36" s="389" t="s">
        <v>67</v>
      </c>
      <c r="E36" s="73"/>
      <c r="F36" s="119">
        <v>0</v>
      </c>
      <c r="G36" s="151" t="s">
        <v>138</v>
      </c>
      <c r="H36" s="129" t="s">
        <v>127</v>
      </c>
    </row>
    <row r="37" spans="2:8" x14ac:dyDescent="0.25">
      <c r="B37" s="110">
        <v>0</v>
      </c>
      <c r="C37" s="105"/>
      <c r="D37" s="115"/>
      <c r="E37" s="73"/>
      <c r="F37" s="110">
        <v>0</v>
      </c>
      <c r="G37" s="105"/>
      <c r="H37" s="115"/>
    </row>
    <row r="38" spans="2:8" x14ac:dyDescent="0.25">
      <c r="B38" s="103">
        <f>SUM(B36:B37)</f>
        <v>0</v>
      </c>
      <c r="C38" s="102" t="s">
        <v>66</v>
      </c>
      <c r="D38" s="101"/>
      <c r="E38" s="73"/>
      <c r="F38" s="103">
        <f>SUM(F35:F37)</f>
        <v>0</v>
      </c>
      <c r="G38" s="102" t="s">
        <v>60</v>
      </c>
      <c r="H38" s="114"/>
    </row>
    <row r="39" spans="2:8" ht="15.75" thickBot="1" x14ac:dyDescent="0.3">
      <c r="B39" s="73"/>
      <c r="C39" s="73"/>
      <c r="D39" s="73"/>
      <c r="E39" s="73"/>
      <c r="F39" s="73"/>
      <c r="G39" s="73"/>
      <c r="H39" s="107"/>
    </row>
    <row r="40" spans="2:8" ht="15.75" thickBot="1" x14ac:dyDescent="0.3">
      <c r="B40" s="113"/>
      <c r="C40" s="112" t="s">
        <v>65</v>
      </c>
      <c r="D40" s="111" t="s">
        <v>64</v>
      </c>
      <c r="F40" s="390"/>
      <c r="G40" s="391" t="s">
        <v>63</v>
      </c>
      <c r="H40" s="392"/>
    </row>
    <row r="41" spans="2:8" x14ac:dyDescent="0.25">
      <c r="B41" s="110">
        <v>0</v>
      </c>
      <c r="C41" s="109" t="s">
        <v>62</v>
      </c>
      <c r="D41" s="108">
        <v>235</v>
      </c>
      <c r="F41" s="393"/>
      <c r="G41" s="394" t="s">
        <v>61</v>
      </c>
      <c r="H41" s="395"/>
    </row>
    <row r="42" spans="2:8" x14ac:dyDescent="0.25">
      <c r="B42" s="106"/>
      <c r="C42" s="105"/>
      <c r="D42" s="104"/>
      <c r="E42" s="73"/>
      <c r="F42" s="124"/>
      <c r="G42" s="396">
        <v>0</v>
      </c>
      <c r="H42" s="124"/>
    </row>
    <row r="43" spans="2:8" ht="15.75" thickBot="1" x14ac:dyDescent="0.3">
      <c r="B43" s="103">
        <f>SUM(B41:B41)</f>
        <v>0</v>
      </c>
      <c r="C43" s="102" t="s">
        <v>60</v>
      </c>
      <c r="D43" s="101"/>
      <c r="E43" s="73"/>
    </row>
    <row r="44" spans="2:8" x14ac:dyDescent="0.25">
      <c r="B44" s="73"/>
      <c r="C44" s="100" t="s">
        <v>59</v>
      </c>
      <c r="D44" s="73"/>
      <c r="E44" s="73"/>
    </row>
    <row r="45" spans="2:8" ht="15.75" thickBot="1" x14ac:dyDescent="0.3">
      <c r="B45" s="73"/>
      <c r="C45" s="99">
        <f>SUM(B19,F14,F20,B26,F26,F32,B33,B38,B43,F38)</f>
        <v>0</v>
      </c>
      <c r="D45" s="73"/>
      <c r="E45" s="73"/>
    </row>
    <row r="46" spans="2:8" x14ac:dyDescent="0.25">
      <c r="B46" s="73"/>
      <c r="C46" s="73"/>
      <c r="D46" s="73"/>
      <c r="E46" s="73"/>
    </row>
  </sheetData>
  <pageMargins left="0.7" right="0.7" top="0.75" bottom="0.75" header="0.3" footer="0.3"/>
  <pageSetup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4F2D-2165-4B5B-A5CA-59F86F4C4B39}">
  <sheetPr>
    <tabColor rgb="FF00B0F0"/>
  </sheetPr>
  <dimension ref="B1:M46"/>
  <sheetViews>
    <sheetView workbookViewId="0">
      <selection activeCell="G1" sqref="G1"/>
    </sheetView>
  </sheetViews>
  <sheetFormatPr defaultRowHeight="15" x14ac:dyDescent="0.25"/>
  <cols>
    <col min="1" max="1" width="3.28515625" customWidth="1"/>
    <col min="2" max="2" width="12" customWidth="1"/>
    <col min="3" max="3" width="20" customWidth="1"/>
    <col min="4" max="4" width="10.42578125" customWidth="1"/>
    <col min="5" max="5" width="4.42578125" customWidth="1"/>
    <col min="6" max="6" width="11.140625" customWidth="1"/>
    <col min="7" max="7" width="18.42578125" customWidth="1"/>
  </cols>
  <sheetData>
    <row r="1" spans="2:13" ht="15.75" thickBot="1" x14ac:dyDescent="0.3">
      <c r="C1" t="s">
        <v>126</v>
      </c>
      <c r="G1" t="s">
        <v>200</v>
      </c>
    </row>
    <row r="2" spans="2:13" ht="15.75" thickBot="1" x14ac:dyDescent="0.3">
      <c r="B2" s="150"/>
      <c r="C2" s="149" t="s">
        <v>125</v>
      </c>
      <c r="D2" s="148"/>
      <c r="E2" s="73"/>
      <c r="F2" s="147" t="s">
        <v>124</v>
      </c>
      <c r="G2" s="146"/>
      <c r="H2" s="145" t="s">
        <v>123</v>
      </c>
    </row>
    <row r="3" spans="2:13" ht="15.75" thickBot="1" x14ac:dyDescent="0.3">
      <c r="B3" s="144"/>
      <c r="C3" s="143" t="s">
        <v>122</v>
      </c>
      <c r="D3" s="142"/>
      <c r="E3" s="73"/>
      <c r="F3" s="141"/>
      <c r="G3" s="140"/>
      <c r="H3" s="139"/>
    </row>
    <row r="4" spans="2:13" x14ac:dyDescent="0.25">
      <c r="B4" s="110">
        <v>0</v>
      </c>
      <c r="C4" s="13" t="s">
        <v>3</v>
      </c>
      <c r="D4" s="116" t="s">
        <v>121</v>
      </c>
      <c r="E4" s="73"/>
      <c r="F4" s="117">
        <v>0</v>
      </c>
      <c r="G4" s="131" t="s">
        <v>120</v>
      </c>
      <c r="H4" s="108">
        <v>226</v>
      </c>
    </row>
    <row r="5" spans="2:13" x14ac:dyDescent="0.25">
      <c r="B5" s="119">
        <v>0</v>
      </c>
      <c r="C5" s="13" t="s">
        <v>119</v>
      </c>
      <c r="D5" s="116" t="s">
        <v>68</v>
      </c>
      <c r="E5" s="73"/>
      <c r="F5" s="119">
        <v>0</v>
      </c>
      <c r="G5" s="136" t="s">
        <v>19</v>
      </c>
      <c r="H5" s="13">
        <v>226.00299999999999</v>
      </c>
      <c r="L5" t="s">
        <v>24</v>
      </c>
      <c r="M5" t="s">
        <v>24</v>
      </c>
    </row>
    <row r="6" spans="2:13" x14ac:dyDescent="0.25">
      <c r="B6" s="119">
        <v>0</v>
      </c>
      <c r="C6" s="13" t="s">
        <v>4</v>
      </c>
      <c r="D6" s="116" t="s">
        <v>118</v>
      </c>
      <c r="E6" s="73"/>
      <c r="F6" s="119">
        <v>0</v>
      </c>
      <c r="G6" s="136" t="s">
        <v>117</v>
      </c>
      <c r="H6" s="13">
        <v>226.001</v>
      </c>
    </row>
    <row r="7" spans="2:13" x14ac:dyDescent="0.25">
      <c r="B7" s="119">
        <v>0</v>
      </c>
      <c r="C7" s="13" t="s">
        <v>5</v>
      </c>
      <c r="D7" s="116" t="s">
        <v>116</v>
      </c>
      <c r="E7" s="73"/>
      <c r="F7" s="110">
        <v>0</v>
      </c>
      <c r="G7" s="136" t="s">
        <v>20</v>
      </c>
      <c r="H7" s="13">
        <v>214.86500000000001</v>
      </c>
    </row>
    <row r="8" spans="2:13" x14ac:dyDescent="0.25">
      <c r="B8" s="119">
        <v>0</v>
      </c>
      <c r="C8" s="13" t="s">
        <v>6</v>
      </c>
      <c r="D8" s="116" t="s">
        <v>115</v>
      </c>
      <c r="E8" s="73"/>
      <c r="F8" s="119">
        <v>0</v>
      </c>
      <c r="G8" s="136" t="s">
        <v>21</v>
      </c>
      <c r="H8" s="13">
        <v>214.86600000000001</v>
      </c>
    </row>
    <row r="9" spans="2:13" x14ac:dyDescent="0.25">
      <c r="B9" s="119">
        <v>0</v>
      </c>
      <c r="C9" s="13" t="s">
        <v>114</v>
      </c>
      <c r="D9" s="116" t="s">
        <v>113</v>
      </c>
      <c r="E9" s="73"/>
      <c r="F9" s="119">
        <v>0</v>
      </c>
      <c r="G9" s="136" t="s">
        <v>22</v>
      </c>
      <c r="H9" s="13">
        <v>214.863</v>
      </c>
    </row>
    <row r="10" spans="2:13" x14ac:dyDescent="0.25">
      <c r="B10" s="119">
        <v>0</v>
      </c>
      <c r="C10" s="13" t="s">
        <v>112</v>
      </c>
      <c r="D10" s="116" t="s">
        <v>111</v>
      </c>
      <c r="E10" s="73"/>
      <c r="F10" s="119">
        <v>0</v>
      </c>
      <c r="G10" s="136" t="s">
        <v>110</v>
      </c>
      <c r="H10" s="13">
        <v>226.001</v>
      </c>
    </row>
    <row r="11" spans="2:13" ht="30" x14ac:dyDescent="0.25">
      <c r="B11" s="119">
        <v>0</v>
      </c>
      <c r="C11" s="13" t="s">
        <v>109</v>
      </c>
      <c r="D11" s="116" t="s">
        <v>108</v>
      </c>
      <c r="E11" s="73"/>
      <c r="F11" s="119">
        <v>0</v>
      </c>
      <c r="G11" s="138" t="s">
        <v>107</v>
      </c>
      <c r="H11" s="13">
        <v>222.00399999999999</v>
      </c>
    </row>
    <row r="12" spans="2:13" x14ac:dyDescent="0.25">
      <c r="B12" s="119">
        <v>0</v>
      </c>
      <c r="C12" s="13" t="s">
        <v>106</v>
      </c>
      <c r="D12" s="116" t="s">
        <v>105</v>
      </c>
      <c r="E12" s="73"/>
      <c r="F12" s="137">
        <v>0</v>
      </c>
      <c r="G12" s="136" t="s">
        <v>104</v>
      </c>
      <c r="H12" s="13">
        <v>214.101</v>
      </c>
    </row>
    <row r="13" spans="2:13" x14ac:dyDescent="0.25">
      <c r="B13" s="119">
        <v>0</v>
      </c>
      <c r="C13" s="13" t="s">
        <v>103</v>
      </c>
      <c r="D13" s="116" t="s">
        <v>102</v>
      </c>
      <c r="E13" s="73"/>
      <c r="F13" s="124" t="s">
        <v>24</v>
      </c>
      <c r="G13" s="118"/>
      <c r="H13" s="130"/>
    </row>
    <row r="14" spans="2:13" x14ac:dyDescent="0.25">
      <c r="B14" s="119">
        <v>0</v>
      </c>
      <c r="C14" s="13" t="s">
        <v>101</v>
      </c>
      <c r="D14" s="116" t="s">
        <v>100</v>
      </c>
      <c r="E14" s="73"/>
      <c r="F14" s="103">
        <f>SUM(F1:F12)</f>
        <v>0</v>
      </c>
      <c r="G14" s="135" t="s">
        <v>60</v>
      </c>
      <c r="H14" s="101"/>
    </row>
    <row r="15" spans="2:13" x14ac:dyDescent="0.25">
      <c r="B15" s="119">
        <v>0</v>
      </c>
      <c r="C15" s="13" t="s">
        <v>99</v>
      </c>
      <c r="D15" s="116" t="s">
        <v>98</v>
      </c>
      <c r="E15" s="73"/>
      <c r="F15" s="73"/>
      <c r="G15" s="107"/>
      <c r="H15" s="73"/>
    </row>
    <row r="16" spans="2:13" ht="15.75" thickBot="1" x14ac:dyDescent="0.3">
      <c r="B16" s="119">
        <v>0</v>
      </c>
      <c r="C16" s="13" t="s">
        <v>97</v>
      </c>
      <c r="D16" s="116" t="s">
        <v>96</v>
      </c>
      <c r="E16" s="73"/>
      <c r="F16" s="134" t="s">
        <v>24</v>
      </c>
      <c r="G16" s="133" t="s">
        <v>95</v>
      </c>
      <c r="H16" s="132" t="s">
        <v>94</v>
      </c>
    </row>
    <row r="17" spans="2:8" x14ac:dyDescent="0.25">
      <c r="B17" s="119">
        <v>0</v>
      </c>
      <c r="C17" s="104" t="s">
        <v>15</v>
      </c>
      <c r="D17" s="115" t="s">
        <v>93</v>
      </c>
      <c r="E17" s="73"/>
      <c r="F17" s="109"/>
      <c r="G17" s="131"/>
      <c r="H17" s="13"/>
    </row>
    <row r="18" spans="2:8" x14ac:dyDescent="0.25">
      <c r="B18" s="124"/>
      <c r="C18" s="130"/>
      <c r="D18" s="129"/>
      <c r="E18" s="73"/>
      <c r="F18" s="110">
        <v>0</v>
      </c>
      <c r="G18" s="15" t="s">
        <v>92</v>
      </c>
      <c r="H18" s="13">
        <v>247</v>
      </c>
    </row>
    <row r="19" spans="2:8" x14ac:dyDescent="0.25">
      <c r="B19" s="103">
        <f>SUM(B4:B17)</f>
        <v>0</v>
      </c>
      <c r="C19" s="101" t="s">
        <v>60</v>
      </c>
      <c r="D19" s="101"/>
      <c r="E19" s="73"/>
      <c r="F19" s="105"/>
      <c r="G19" s="105"/>
      <c r="H19" s="104"/>
    </row>
    <row r="20" spans="2:8" ht="15.75" thickBot="1" x14ac:dyDescent="0.3">
      <c r="B20" s="73"/>
      <c r="C20" s="73"/>
      <c r="D20" s="73"/>
      <c r="E20" s="73"/>
      <c r="F20" s="128">
        <f>SUM(F17:F19)</f>
        <v>0</v>
      </c>
      <c r="G20" s="102" t="s">
        <v>60</v>
      </c>
      <c r="H20" s="101"/>
    </row>
    <row r="21" spans="2:8" ht="15.75" thickBot="1" x14ac:dyDescent="0.3">
      <c r="B21" s="113"/>
      <c r="C21" s="127" t="s">
        <v>91</v>
      </c>
      <c r="D21" s="121" t="s">
        <v>90</v>
      </c>
      <c r="E21" s="73"/>
      <c r="F21" s="73"/>
      <c r="G21" s="73"/>
      <c r="H21" s="73"/>
    </row>
    <row r="22" spans="2:8" ht="15.75" thickBot="1" x14ac:dyDescent="0.3">
      <c r="B22" s="117">
        <v>0</v>
      </c>
      <c r="C22" s="124" t="s">
        <v>62</v>
      </c>
      <c r="D22" s="118" t="s">
        <v>89</v>
      </c>
      <c r="E22" s="73"/>
      <c r="F22" s="126" t="s">
        <v>24</v>
      </c>
      <c r="G22" s="125" t="s">
        <v>37</v>
      </c>
      <c r="H22" s="121" t="s">
        <v>88</v>
      </c>
    </row>
    <row r="23" spans="2:8" x14ac:dyDescent="0.25">
      <c r="B23" s="119">
        <v>0</v>
      </c>
      <c r="C23" s="124" t="s">
        <v>77</v>
      </c>
      <c r="D23" s="118" t="s">
        <v>87</v>
      </c>
      <c r="E23" s="73"/>
      <c r="F23" s="119">
        <v>0</v>
      </c>
      <c r="G23" s="109"/>
      <c r="H23" s="124"/>
    </row>
    <row r="24" spans="2:8" x14ac:dyDescent="0.25">
      <c r="B24" s="119">
        <v>0</v>
      </c>
      <c r="C24" s="124" t="s">
        <v>86</v>
      </c>
      <c r="D24" s="118" t="s">
        <v>85</v>
      </c>
      <c r="E24" s="73"/>
      <c r="F24" s="119">
        <v>0</v>
      </c>
      <c r="G24" s="15" t="s">
        <v>37</v>
      </c>
      <c r="H24" s="124">
        <v>222.006</v>
      </c>
    </row>
    <row r="25" spans="2:8" x14ac:dyDescent="0.25">
      <c r="B25" s="110">
        <v>0</v>
      </c>
      <c r="C25" s="104"/>
      <c r="D25" s="115"/>
      <c r="E25" s="73"/>
      <c r="F25" s="119">
        <v>0</v>
      </c>
      <c r="G25" s="105"/>
      <c r="H25" s="124"/>
    </row>
    <row r="26" spans="2:8" x14ac:dyDescent="0.25">
      <c r="B26" s="123">
        <f>SUM(B22:B25)</f>
        <v>0</v>
      </c>
      <c r="C26" s="122" t="s">
        <v>60</v>
      </c>
      <c r="D26" s="114"/>
      <c r="E26" s="73"/>
      <c r="F26" s="103">
        <f>SUM(F23:F25)</f>
        <v>0</v>
      </c>
      <c r="G26" s="102" t="s">
        <v>60</v>
      </c>
      <c r="H26" s="101"/>
    </row>
    <row r="27" spans="2:8" ht="15.75" thickBot="1" x14ac:dyDescent="0.3">
      <c r="B27" s="73"/>
      <c r="C27" s="73"/>
      <c r="D27" s="107"/>
      <c r="E27" s="73"/>
      <c r="F27" s="73" t="s">
        <v>84</v>
      </c>
      <c r="G27" s="73"/>
      <c r="H27" s="73"/>
    </row>
    <row r="28" spans="2:8" ht="15.75" thickBot="1" x14ac:dyDescent="0.3">
      <c r="B28" s="113"/>
      <c r="C28" s="113" t="s">
        <v>83</v>
      </c>
      <c r="D28" s="111" t="s">
        <v>82</v>
      </c>
      <c r="E28" s="73"/>
      <c r="F28" s="113"/>
      <c r="G28" s="112" t="s">
        <v>81</v>
      </c>
      <c r="H28" s="121" t="s">
        <v>80</v>
      </c>
    </row>
    <row r="29" spans="2:8" x14ac:dyDescent="0.25">
      <c r="B29" s="117">
        <v>0</v>
      </c>
      <c r="C29" s="120" t="s">
        <v>62</v>
      </c>
      <c r="D29" s="116" t="s">
        <v>79</v>
      </c>
      <c r="E29" s="73"/>
      <c r="F29" s="117">
        <v>0</v>
      </c>
      <c r="G29" s="109" t="s">
        <v>36</v>
      </c>
      <c r="H29" s="118" t="s">
        <v>78</v>
      </c>
    </row>
    <row r="30" spans="2:8" x14ac:dyDescent="0.25">
      <c r="B30" s="119">
        <v>0</v>
      </c>
      <c r="C30" s="13" t="s">
        <v>77</v>
      </c>
      <c r="D30" s="116" t="s">
        <v>76</v>
      </c>
      <c r="E30" s="73"/>
      <c r="F30" s="55"/>
      <c r="G30" s="15"/>
      <c r="H30" s="118"/>
    </row>
    <row r="31" spans="2:8" x14ac:dyDescent="0.25">
      <c r="B31" s="119">
        <v>0</v>
      </c>
      <c r="C31" s="104" t="s">
        <v>75</v>
      </c>
      <c r="D31" s="115" t="s">
        <v>74</v>
      </c>
      <c r="E31" s="73"/>
      <c r="F31" s="110">
        <v>0</v>
      </c>
      <c r="G31" s="105"/>
      <c r="H31" s="118"/>
    </row>
    <row r="32" spans="2:8" x14ac:dyDescent="0.25">
      <c r="B32" s="110">
        <v>0</v>
      </c>
      <c r="C32" s="104"/>
      <c r="D32" s="115"/>
      <c r="E32" s="73"/>
      <c r="F32" s="103">
        <f>SUM(F29:F31)</f>
        <v>0</v>
      </c>
      <c r="G32" s="102" t="s">
        <v>60</v>
      </c>
      <c r="H32" s="114"/>
    </row>
    <row r="33" spans="2:8" ht="15.75" thickBot="1" x14ac:dyDescent="0.3">
      <c r="B33" s="103">
        <f>SUM(B29:B32)</f>
        <v>0</v>
      </c>
      <c r="C33" s="101" t="s">
        <v>60</v>
      </c>
      <c r="D33" s="114"/>
      <c r="E33" s="73"/>
      <c r="F33" s="73"/>
      <c r="G33" s="73"/>
      <c r="H33" s="107"/>
    </row>
    <row r="34" spans="2:8" ht="15.75" thickBot="1" x14ac:dyDescent="0.3">
      <c r="B34" s="73"/>
      <c r="C34" s="73"/>
      <c r="D34" s="107"/>
      <c r="E34" s="73"/>
      <c r="F34" s="113"/>
      <c r="G34" s="113" t="s">
        <v>73</v>
      </c>
      <c r="H34" s="111" t="s">
        <v>72</v>
      </c>
    </row>
    <row r="35" spans="2:8" ht="15.75" thickBot="1" x14ac:dyDescent="0.3">
      <c r="B35" s="113"/>
      <c r="C35" s="112" t="s">
        <v>71</v>
      </c>
      <c r="D35" s="111" t="s">
        <v>70</v>
      </c>
      <c r="E35" s="73"/>
      <c r="F35" s="117">
        <v>0</v>
      </c>
      <c r="G35" s="109" t="s">
        <v>69</v>
      </c>
      <c r="H35" s="116" t="s">
        <v>68</v>
      </c>
    </row>
    <row r="36" spans="2:8" x14ac:dyDescent="0.25">
      <c r="B36" s="117">
        <v>0</v>
      </c>
      <c r="C36" s="109" t="s">
        <v>62</v>
      </c>
      <c r="D36" s="116" t="s">
        <v>67</v>
      </c>
      <c r="E36" s="73"/>
      <c r="F36" s="55">
        <v>0</v>
      </c>
      <c r="G36" s="15"/>
      <c r="H36" s="116"/>
    </row>
    <row r="37" spans="2:8" x14ac:dyDescent="0.25">
      <c r="B37" s="110">
        <v>0</v>
      </c>
      <c r="C37" s="105"/>
      <c r="D37" s="115"/>
      <c r="E37" s="73"/>
      <c r="F37" s="110">
        <v>0</v>
      </c>
      <c r="G37" s="105"/>
      <c r="H37" s="115"/>
    </row>
    <row r="38" spans="2:8" x14ac:dyDescent="0.25">
      <c r="B38" s="103">
        <f>SUM(B36:B37)</f>
        <v>0</v>
      </c>
      <c r="C38" s="102" t="s">
        <v>66</v>
      </c>
      <c r="D38" s="101"/>
      <c r="E38" s="73"/>
      <c r="F38" s="103">
        <f>SUM(F35:F37)</f>
        <v>0</v>
      </c>
      <c r="G38" s="102" t="s">
        <v>60</v>
      </c>
      <c r="H38" s="114"/>
    </row>
    <row r="39" spans="2:8" ht="15.75" thickBot="1" x14ac:dyDescent="0.3">
      <c r="B39" s="73"/>
      <c r="C39" s="73"/>
      <c r="D39" s="73"/>
      <c r="E39" s="73"/>
      <c r="F39" s="73"/>
      <c r="G39" s="73"/>
      <c r="H39" s="107"/>
    </row>
    <row r="40" spans="2:8" ht="15.75" thickBot="1" x14ac:dyDescent="0.3">
      <c r="B40" s="113"/>
      <c r="C40" s="112" t="s">
        <v>65</v>
      </c>
      <c r="D40" s="111" t="s">
        <v>64</v>
      </c>
      <c r="F40" s="384"/>
      <c r="G40" s="321" t="s">
        <v>63</v>
      </c>
      <c r="H40" s="385"/>
    </row>
    <row r="41" spans="2:8" x14ac:dyDescent="0.25">
      <c r="B41" s="110">
        <v>0</v>
      </c>
      <c r="C41" s="109" t="s">
        <v>62</v>
      </c>
      <c r="D41" s="108">
        <v>235</v>
      </c>
      <c r="F41" s="386"/>
      <c r="G41" s="388" t="s">
        <v>61</v>
      </c>
      <c r="H41" s="387"/>
    </row>
    <row r="42" spans="2:8" x14ac:dyDescent="0.25">
      <c r="B42" s="106"/>
      <c r="C42" s="105"/>
      <c r="D42" s="104"/>
      <c r="F42" s="124"/>
      <c r="G42" s="119">
        <v>0</v>
      </c>
      <c r="H42" s="124"/>
    </row>
    <row r="43" spans="2:8" ht="15.75" thickBot="1" x14ac:dyDescent="0.3">
      <c r="B43" s="103">
        <f>SUM(B41:B41)</f>
        <v>0</v>
      </c>
      <c r="C43" s="102" t="s">
        <v>60</v>
      </c>
      <c r="D43" s="101"/>
      <c r="E43" s="73"/>
    </row>
    <row r="44" spans="2:8" x14ac:dyDescent="0.25">
      <c r="B44" s="73"/>
      <c r="C44" s="100" t="s">
        <v>59</v>
      </c>
      <c r="D44" s="73"/>
      <c r="E44" s="73"/>
    </row>
    <row r="45" spans="2:8" ht="15.75" thickBot="1" x14ac:dyDescent="0.3">
      <c r="B45" s="73"/>
      <c r="C45" s="99">
        <f>SUM(B19,F14,F20,B26,F26,F32,B33,B38,B43,F38,G42)</f>
        <v>0</v>
      </c>
      <c r="D45" s="73"/>
      <c r="E45" s="73"/>
    </row>
    <row r="46" spans="2:8" x14ac:dyDescent="0.25">
      <c r="B46" s="73"/>
      <c r="C46" s="73"/>
      <c r="D46" s="73"/>
      <c r="E46" s="7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DD50-55F8-456F-B4A5-64C66B502327}">
  <sheetPr codeName="Sheet3">
    <tabColor rgb="FF0070C0"/>
    <pageSetUpPr fitToPage="1"/>
  </sheetPr>
  <dimension ref="A1:L42"/>
  <sheetViews>
    <sheetView workbookViewId="0">
      <pane ySplit="1" topLeftCell="A2" activePane="bottomLeft" state="frozen"/>
      <selection pane="bottomLeft" activeCell="A12" sqref="A12"/>
    </sheetView>
  </sheetViews>
  <sheetFormatPr defaultRowHeight="15" x14ac:dyDescent="0.25"/>
  <cols>
    <col min="1" max="1" width="23.140625" customWidth="1"/>
    <col min="3" max="3" width="11.7109375" customWidth="1"/>
    <col min="4" max="4" width="11.5703125" bestFit="1" customWidth="1"/>
    <col min="5" max="5" width="9.42578125" bestFit="1" customWidth="1"/>
    <col min="6" max="7" width="10.5703125" bestFit="1" customWidth="1"/>
    <col min="8" max="8" width="13" customWidth="1"/>
    <col min="9" max="9" width="13.28515625" customWidth="1"/>
    <col min="12" max="12" width="10.85546875" bestFit="1" customWidth="1"/>
  </cols>
  <sheetData>
    <row r="1" spans="1:12" ht="47.25" x14ac:dyDescent="0.25">
      <c r="A1" s="40" t="s">
        <v>0</v>
      </c>
      <c r="B1" s="43" t="s">
        <v>1</v>
      </c>
      <c r="C1" s="43" t="s">
        <v>18</v>
      </c>
      <c r="D1" s="43" t="s">
        <v>19</v>
      </c>
      <c r="E1" s="40" t="s">
        <v>20</v>
      </c>
      <c r="F1" s="43" t="s">
        <v>21</v>
      </c>
      <c r="G1" s="43" t="s">
        <v>22</v>
      </c>
      <c r="H1" s="381" t="s">
        <v>183</v>
      </c>
      <c r="I1" s="43" t="s">
        <v>51</v>
      </c>
    </row>
    <row r="2" spans="1:12" x14ac:dyDescent="0.25">
      <c r="A2" s="12"/>
      <c r="B2" s="31"/>
      <c r="C2" s="31"/>
      <c r="D2" s="31"/>
      <c r="E2" s="31"/>
      <c r="F2" s="31"/>
      <c r="G2" s="31"/>
      <c r="H2" s="380"/>
      <c r="I2" s="31"/>
    </row>
    <row r="3" spans="1:12" x14ac:dyDescent="0.25">
      <c r="A3" s="46" t="s">
        <v>23</v>
      </c>
      <c r="B3" s="46"/>
      <c r="C3" s="48">
        <v>0</v>
      </c>
      <c r="D3" s="383">
        <v>0</v>
      </c>
      <c r="E3" s="383">
        <v>0</v>
      </c>
      <c r="F3" s="383">
        <v>0</v>
      </c>
      <c r="G3" s="383">
        <v>0</v>
      </c>
      <c r="H3" s="47"/>
      <c r="I3" s="46"/>
    </row>
    <row r="4" spans="1:12" x14ac:dyDescent="0.25">
      <c r="A4" s="8" t="s">
        <v>49</v>
      </c>
      <c r="B4" s="17"/>
      <c r="C4" s="20"/>
      <c r="D4" s="20"/>
      <c r="E4" s="20"/>
      <c r="F4" s="20"/>
      <c r="G4" s="20"/>
      <c r="H4" s="20"/>
      <c r="I4" s="17"/>
    </row>
    <row r="5" spans="1:12" x14ac:dyDescent="0.25">
      <c r="A5" s="8" t="s">
        <v>201</v>
      </c>
      <c r="B5" s="17" t="s">
        <v>24</v>
      </c>
      <c r="C5" s="25">
        <v>0</v>
      </c>
      <c r="D5" s="21">
        <v>0</v>
      </c>
      <c r="E5" s="20"/>
      <c r="F5" s="20"/>
      <c r="G5" s="20"/>
      <c r="H5" s="20"/>
      <c r="I5" s="292">
        <f>SUM(C5:H5)</f>
        <v>0</v>
      </c>
    </row>
    <row r="6" spans="1:12" x14ac:dyDescent="0.25">
      <c r="A6" s="8" t="s">
        <v>202</v>
      </c>
      <c r="B6" s="17" t="s">
        <v>24</v>
      </c>
      <c r="C6" s="25">
        <f>July16_31!F4</f>
        <v>0</v>
      </c>
      <c r="D6" s="21">
        <v>0</v>
      </c>
      <c r="E6" s="20"/>
      <c r="F6" s="20"/>
      <c r="G6" s="20"/>
      <c r="H6" s="20"/>
      <c r="I6" s="293">
        <f t="shared" ref="I6:I10" si="0">SUM(D6:H6)</f>
        <v>0</v>
      </c>
    </row>
    <row r="7" spans="1:12" x14ac:dyDescent="0.25">
      <c r="A7" s="8" t="s">
        <v>216</v>
      </c>
      <c r="B7" s="17" t="s">
        <v>24</v>
      </c>
      <c r="C7" s="25">
        <v>0</v>
      </c>
      <c r="D7" s="21">
        <v>0</v>
      </c>
      <c r="E7" s="20"/>
      <c r="F7" s="20"/>
      <c r="G7" s="20"/>
      <c r="H7" s="20"/>
      <c r="I7" s="293">
        <f t="shared" si="0"/>
        <v>0</v>
      </c>
    </row>
    <row r="8" spans="1:12" x14ac:dyDescent="0.25">
      <c r="A8" s="8" t="s">
        <v>198</v>
      </c>
      <c r="B8" s="17" t="s">
        <v>24</v>
      </c>
      <c r="C8" s="25">
        <v>0</v>
      </c>
      <c r="D8" s="21">
        <v>0</v>
      </c>
      <c r="E8" s="20"/>
      <c r="F8" s="20"/>
      <c r="G8" s="20"/>
      <c r="H8" s="20"/>
      <c r="I8" s="293">
        <f t="shared" si="0"/>
        <v>0</v>
      </c>
    </row>
    <row r="9" spans="1:12" x14ac:dyDescent="0.25">
      <c r="A9" s="8" t="s">
        <v>205</v>
      </c>
      <c r="B9" s="17" t="s">
        <v>24</v>
      </c>
      <c r="C9" s="24">
        <v>0</v>
      </c>
      <c r="D9" s="21">
        <v>0</v>
      </c>
      <c r="E9" s="20"/>
      <c r="F9" s="20"/>
      <c r="G9" s="20"/>
      <c r="H9" s="20"/>
      <c r="I9" s="293">
        <f t="shared" si="0"/>
        <v>0</v>
      </c>
    </row>
    <row r="10" spans="1:12" x14ac:dyDescent="0.25">
      <c r="A10" s="8" t="s">
        <v>206</v>
      </c>
      <c r="B10" s="17" t="s">
        <v>24</v>
      </c>
      <c r="C10" s="25">
        <v>0</v>
      </c>
      <c r="D10" s="21">
        <v>0</v>
      </c>
      <c r="E10" s="25">
        <f>Sept16_30!H6</f>
        <v>0</v>
      </c>
      <c r="F10" s="25">
        <f>Sept16_30!H7</f>
        <v>0</v>
      </c>
      <c r="G10" s="25">
        <f>Sept16_30!H8</f>
        <v>0</v>
      </c>
      <c r="H10" s="25">
        <f>Sept16_30!H9</f>
        <v>0</v>
      </c>
      <c r="I10" s="293">
        <f t="shared" si="0"/>
        <v>0</v>
      </c>
    </row>
    <row r="11" spans="1:12" x14ac:dyDescent="0.25">
      <c r="A11" s="8" t="s">
        <v>207</v>
      </c>
      <c r="B11" s="17" t="s">
        <v>24</v>
      </c>
      <c r="C11" s="25">
        <v>0</v>
      </c>
      <c r="D11" s="21">
        <v>0</v>
      </c>
      <c r="E11" s="25">
        <v>0</v>
      </c>
      <c r="F11" s="25">
        <v>0</v>
      </c>
      <c r="G11" s="25">
        <v>0</v>
      </c>
      <c r="H11" s="25">
        <v>0</v>
      </c>
      <c r="I11" s="293">
        <f>SUM(D11:H11)</f>
        <v>0</v>
      </c>
    </row>
    <row r="12" spans="1:12" x14ac:dyDescent="0.25">
      <c r="A12" s="8" t="s">
        <v>208</v>
      </c>
      <c r="B12" s="17" t="s">
        <v>24</v>
      </c>
      <c r="C12" s="25">
        <v>0</v>
      </c>
      <c r="D12" s="21">
        <v>0</v>
      </c>
      <c r="E12" s="25">
        <v>0</v>
      </c>
      <c r="F12" s="25">
        <v>0</v>
      </c>
      <c r="G12" s="25">
        <v>0</v>
      </c>
      <c r="H12" s="25">
        <v>0</v>
      </c>
      <c r="I12" s="293">
        <f t="shared" ref="I12" si="1">SUM(D12:H12)</f>
        <v>0</v>
      </c>
    </row>
    <row r="13" spans="1:12" x14ac:dyDescent="0.25">
      <c r="A13" s="8" t="s">
        <v>193</v>
      </c>
      <c r="B13" s="17" t="s">
        <v>24</v>
      </c>
      <c r="C13" s="25">
        <v>0</v>
      </c>
      <c r="D13" s="21">
        <v>0</v>
      </c>
      <c r="E13" s="25">
        <v>0</v>
      </c>
      <c r="F13" s="25">
        <v>0</v>
      </c>
      <c r="G13" s="25">
        <v>0</v>
      </c>
      <c r="H13" s="25">
        <v>0</v>
      </c>
      <c r="I13" s="293">
        <f t="shared" ref="I13" si="2">SUM(D13:H13)</f>
        <v>0</v>
      </c>
      <c r="L13" s="2" t="s">
        <v>24</v>
      </c>
    </row>
    <row r="14" spans="1:12" x14ac:dyDescent="0.25">
      <c r="A14" s="8" t="s">
        <v>191</v>
      </c>
      <c r="B14" s="17" t="s">
        <v>24</v>
      </c>
      <c r="C14" s="25">
        <v>0</v>
      </c>
      <c r="D14" s="21">
        <v>0</v>
      </c>
      <c r="E14" s="24">
        <v>0</v>
      </c>
      <c r="F14" s="24">
        <v>0</v>
      </c>
      <c r="G14" s="24">
        <v>0</v>
      </c>
      <c r="H14" s="20">
        <v>0</v>
      </c>
      <c r="I14" s="293">
        <f>SUM(C14:H14)</f>
        <v>0</v>
      </c>
    </row>
    <row r="15" spans="1:12" x14ac:dyDescent="0.25">
      <c r="A15" s="8" t="s">
        <v>190</v>
      </c>
      <c r="B15" s="17" t="s">
        <v>24</v>
      </c>
      <c r="C15" s="21">
        <v>0</v>
      </c>
      <c r="D15" s="21">
        <v>0</v>
      </c>
      <c r="E15" s="25">
        <v>0</v>
      </c>
      <c r="F15" s="25">
        <v>0</v>
      </c>
      <c r="G15" s="25">
        <v>0</v>
      </c>
      <c r="H15" s="25">
        <f>Dec1_15!H9</f>
        <v>0</v>
      </c>
      <c r="I15" s="293">
        <f>SUM(C15:H15)</f>
        <v>0</v>
      </c>
    </row>
    <row r="16" spans="1:12" x14ac:dyDescent="0.25">
      <c r="A16" s="8" t="s">
        <v>209</v>
      </c>
      <c r="B16" s="17" t="s">
        <v>24</v>
      </c>
      <c r="C16" s="21">
        <v>0</v>
      </c>
      <c r="D16" s="21">
        <v>0</v>
      </c>
      <c r="E16" s="24">
        <v>0</v>
      </c>
      <c r="F16" s="24">
        <v>0</v>
      </c>
      <c r="G16" s="24">
        <v>0</v>
      </c>
      <c r="H16" s="24">
        <v>0</v>
      </c>
      <c r="I16" s="293">
        <f>SUM(C16:H16)</f>
        <v>0</v>
      </c>
    </row>
    <row r="17" spans="1:9" x14ac:dyDescent="0.25">
      <c r="A17" s="8" t="s">
        <v>188</v>
      </c>
      <c r="B17" s="17" t="s">
        <v>24</v>
      </c>
      <c r="C17" s="21">
        <v>0</v>
      </c>
      <c r="D17" s="21">
        <v>0</v>
      </c>
      <c r="E17" s="24">
        <v>0</v>
      </c>
      <c r="F17" s="24">
        <v>0</v>
      </c>
      <c r="G17" s="24">
        <v>0</v>
      </c>
      <c r="H17" s="24">
        <v>0</v>
      </c>
      <c r="I17" s="293">
        <f>SUM(C17:H17)</f>
        <v>0</v>
      </c>
    </row>
    <row r="18" spans="1:9" x14ac:dyDescent="0.25">
      <c r="A18" s="8" t="s">
        <v>210</v>
      </c>
      <c r="B18" s="17" t="s">
        <v>24</v>
      </c>
      <c r="C18" s="21">
        <v>0</v>
      </c>
      <c r="D18" s="21">
        <v>0</v>
      </c>
      <c r="E18" s="24">
        <v>0</v>
      </c>
      <c r="F18" s="24">
        <v>0</v>
      </c>
      <c r="G18" s="24">
        <v>0</v>
      </c>
      <c r="H18" s="24">
        <v>0</v>
      </c>
      <c r="I18" s="293">
        <f>SUM(C18:H18)</f>
        <v>0</v>
      </c>
    </row>
    <row r="19" spans="1:9" x14ac:dyDescent="0.25">
      <c r="A19" s="8" t="s">
        <v>211</v>
      </c>
      <c r="B19" s="17" t="s">
        <v>24</v>
      </c>
      <c r="C19" s="21">
        <v>0</v>
      </c>
      <c r="D19" s="21">
        <v>0</v>
      </c>
      <c r="E19" s="24">
        <v>0</v>
      </c>
      <c r="F19" s="24">
        <v>0</v>
      </c>
      <c r="G19" s="24">
        <v>0</v>
      </c>
      <c r="H19" s="24">
        <v>0</v>
      </c>
      <c r="I19" s="24">
        <f>SUM(C19:H19)+C38</f>
        <v>0</v>
      </c>
    </row>
    <row r="20" spans="1:9" ht="15.75" thickBot="1" x14ac:dyDescent="0.3">
      <c r="A20" s="56" t="s">
        <v>215</v>
      </c>
      <c r="B20" s="57" t="s">
        <v>24</v>
      </c>
      <c r="C20" s="61">
        <v>0</v>
      </c>
      <c r="D20" s="61">
        <v>0</v>
      </c>
      <c r="E20" s="59">
        <v>0</v>
      </c>
      <c r="F20" s="59">
        <v>0</v>
      </c>
      <c r="G20" s="59">
        <v>0</v>
      </c>
      <c r="H20" s="59">
        <v>0</v>
      </c>
      <c r="I20" s="59">
        <f>SUM(C20:H20)+C35</f>
        <v>0</v>
      </c>
    </row>
    <row r="21" spans="1:9" ht="15.75" thickBot="1" x14ac:dyDescent="0.3">
      <c r="A21" s="375" t="s">
        <v>17</v>
      </c>
      <c r="B21" s="376" t="s">
        <v>24</v>
      </c>
      <c r="C21" s="379">
        <v>0</v>
      </c>
      <c r="D21" s="379">
        <v>0</v>
      </c>
      <c r="E21" s="379">
        <v>0</v>
      </c>
      <c r="F21" s="379">
        <v>0</v>
      </c>
      <c r="G21" s="379">
        <v>0</v>
      </c>
      <c r="H21" s="379" t="s">
        <v>24</v>
      </c>
      <c r="I21" s="379" t="s">
        <v>24</v>
      </c>
    </row>
    <row r="22" spans="1:9" x14ac:dyDescent="0.25">
      <c r="A22" s="8" t="s">
        <v>27</v>
      </c>
      <c r="B22" s="17"/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/>
      <c r="I22" s="25"/>
    </row>
    <row r="23" spans="1:9" x14ac:dyDescent="0.25">
      <c r="A23" s="8" t="s">
        <v>28</v>
      </c>
      <c r="B23" s="17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/>
      <c r="I23" s="25"/>
    </row>
    <row r="24" spans="1:9" x14ac:dyDescent="0.25">
      <c r="A24" s="8" t="s">
        <v>29</v>
      </c>
      <c r="B24" s="17"/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/>
      <c r="I24" s="25"/>
    </row>
    <row r="25" spans="1:9" ht="15.75" thickBot="1" x14ac:dyDescent="0.3">
      <c r="A25" s="8"/>
      <c r="B25" s="17"/>
      <c r="C25" s="25"/>
      <c r="D25" s="25"/>
      <c r="E25" s="25"/>
      <c r="F25" s="25"/>
      <c r="G25" s="25"/>
      <c r="H25" s="25"/>
      <c r="I25" s="25"/>
    </row>
    <row r="26" spans="1:9" ht="15.75" thickBot="1" x14ac:dyDescent="0.3">
      <c r="A26" s="80" t="s">
        <v>25</v>
      </c>
      <c r="B26" s="81"/>
      <c r="C26" s="83">
        <f>SUM(C5:C24)-C3</f>
        <v>0</v>
      </c>
      <c r="D26" s="83">
        <v>0</v>
      </c>
      <c r="E26" s="83">
        <f>SUM(E5:E24)-E3</f>
        <v>0</v>
      </c>
      <c r="F26" s="83">
        <f>SUM(F5:F24)-F3</f>
        <v>0</v>
      </c>
      <c r="G26" s="83">
        <f>SUM(G5:G24)-G3</f>
        <v>0</v>
      </c>
      <c r="H26" s="87" t="s">
        <v>24</v>
      </c>
      <c r="I26" s="87">
        <f>SUM(I5:I20)</f>
        <v>0</v>
      </c>
    </row>
    <row r="27" spans="1:9" x14ac:dyDescent="0.25">
      <c r="A27" s="8"/>
      <c r="B27" s="17"/>
      <c r="C27" s="20"/>
      <c r="D27" s="20"/>
      <c r="E27" s="20"/>
      <c r="F27" s="20"/>
      <c r="G27" s="20"/>
      <c r="H27" s="20"/>
      <c r="I27" s="17"/>
    </row>
    <row r="28" spans="1:9" x14ac:dyDescent="0.25">
      <c r="A28" s="8"/>
      <c r="B28" s="17"/>
      <c r="C28" s="20"/>
      <c r="D28" s="20"/>
      <c r="E28" s="20"/>
      <c r="F28" s="20"/>
      <c r="G28" s="20"/>
      <c r="H28" s="20"/>
      <c r="I28" s="17"/>
    </row>
    <row r="29" spans="1:9" x14ac:dyDescent="0.25">
      <c r="A29" s="8"/>
      <c r="B29" s="17"/>
      <c r="C29" s="20"/>
      <c r="D29" s="20"/>
      <c r="E29" s="20"/>
      <c r="F29" s="20"/>
      <c r="G29" s="20"/>
      <c r="H29" s="20"/>
      <c r="I29" s="17"/>
    </row>
    <row r="30" spans="1:9" x14ac:dyDescent="0.25">
      <c r="A30" s="8" t="s">
        <v>30</v>
      </c>
      <c r="B30" s="17"/>
      <c r="C30" s="24">
        <f>SUM(D5:D20)</f>
        <v>0</v>
      </c>
      <c r="D30" s="20"/>
      <c r="E30" s="20"/>
      <c r="F30" s="20"/>
      <c r="G30" s="20"/>
      <c r="H30" s="20"/>
      <c r="I30" s="17"/>
    </row>
    <row r="31" spans="1:9" x14ac:dyDescent="0.25">
      <c r="A31" s="8" t="s">
        <v>22</v>
      </c>
      <c r="B31" s="17"/>
      <c r="C31" s="24">
        <f>SUM(G5:G20)</f>
        <v>0</v>
      </c>
      <c r="D31" s="20"/>
      <c r="E31" s="20"/>
      <c r="F31" s="20"/>
      <c r="G31" s="20"/>
      <c r="H31" s="20"/>
      <c r="I31" s="17"/>
    </row>
    <row r="32" spans="1:9" x14ac:dyDescent="0.25">
      <c r="A32" s="8" t="s">
        <v>20</v>
      </c>
      <c r="B32" s="17"/>
      <c r="C32" s="24">
        <f>SUM(E5:E20)</f>
        <v>0</v>
      </c>
      <c r="D32" s="20"/>
      <c r="E32" s="20"/>
      <c r="F32" s="20"/>
      <c r="G32" s="20"/>
      <c r="H32" s="20"/>
      <c r="I32" s="17"/>
    </row>
    <row r="33" spans="1:9" x14ac:dyDescent="0.25">
      <c r="A33" s="8" t="s">
        <v>21</v>
      </c>
      <c r="B33" s="17"/>
      <c r="C33" s="24">
        <f>SUM(E5:F20)</f>
        <v>0</v>
      </c>
      <c r="D33" s="20"/>
      <c r="E33" s="20"/>
      <c r="F33" s="20"/>
      <c r="G33" s="20"/>
      <c r="H33" s="20"/>
      <c r="I33" s="17"/>
    </row>
    <row r="34" spans="1:9" x14ac:dyDescent="0.25">
      <c r="A34" s="8" t="s">
        <v>54</v>
      </c>
      <c r="B34" s="17"/>
      <c r="C34" s="24">
        <f>SUM(H5:H20)</f>
        <v>0</v>
      </c>
      <c r="D34" s="20"/>
      <c r="E34" s="20"/>
      <c r="F34" s="20"/>
      <c r="G34" s="20"/>
      <c r="H34" s="20" t="s">
        <v>24</v>
      </c>
      <c r="I34" s="17"/>
    </row>
    <row r="35" spans="1:9" x14ac:dyDescent="0.25">
      <c r="A35" s="8" t="s">
        <v>31</v>
      </c>
      <c r="B35" s="17"/>
      <c r="C35" s="24">
        <v>0</v>
      </c>
      <c r="D35" s="20"/>
      <c r="E35" s="20"/>
      <c r="F35" s="20"/>
      <c r="G35" s="20"/>
      <c r="H35" s="20"/>
      <c r="I35" s="17"/>
    </row>
    <row r="36" spans="1:9" x14ac:dyDescent="0.25">
      <c r="A36" s="8" t="s">
        <v>32</v>
      </c>
      <c r="B36" s="17"/>
      <c r="C36" s="20"/>
      <c r="D36" s="20"/>
      <c r="E36" s="20"/>
      <c r="F36" s="20"/>
      <c r="G36" s="20"/>
      <c r="H36" s="20"/>
      <c r="I36" s="17"/>
    </row>
    <row r="37" spans="1:9" x14ac:dyDescent="0.25">
      <c r="A37" s="3"/>
      <c r="B37" s="16"/>
      <c r="C37" s="16"/>
      <c r="D37" s="16"/>
      <c r="E37" s="16"/>
      <c r="F37" s="16"/>
      <c r="G37" s="16"/>
      <c r="H37" s="16"/>
      <c r="I37" s="16"/>
    </row>
    <row r="38" spans="1:9" x14ac:dyDescent="0.25">
      <c r="A38" s="8" t="s">
        <v>33</v>
      </c>
      <c r="B38" s="17"/>
      <c r="C38" s="24">
        <v>0</v>
      </c>
      <c r="D38" s="20"/>
      <c r="E38" s="20"/>
      <c r="F38" s="20"/>
      <c r="G38" s="20"/>
      <c r="H38" s="20"/>
      <c r="I38" s="17"/>
    </row>
    <row r="39" spans="1:9" x14ac:dyDescent="0.25">
      <c r="A39" s="8"/>
      <c r="B39" s="17"/>
      <c r="C39" s="20"/>
      <c r="D39" s="20"/>
      <c r="E39" s="20"/>
      <c r="F39" s="20"/>
      <c r="G39" s="20"/>
      <c r="H39" s="20"/>
      <c r="I39" s="17"/>
    </row>
    <row r="40" spans="1:9" x14ac:dyDescent="0.25">
      <c r="A40" s="8" t="s">
        <v>24</v>
      </c>
      <c r="B40" s="17"/>
      <c r="C40" s="20" t="s">
        <v>24</v>
      </c>
      <c r="D40" s="20"/>
      <c r="E40" s="20"/>
      <c r="F40" s="20"/>
      <c r="G40" s="20"/>
      <c r="H40" s="20"/>
      <c r="I40" s="17"/>
    </row>
    <row r="41" spans="1:9" x14ac:dyDescent="0.25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5">
      <c r="A42" s="5"/>
      <c r="B42" s="5"/>
      <c r="C42" s="5"/>
      <c r="D42" s="5"/>
      <c r="E42" s="5"/>
      <c r="F42" s="5"/>
      <c r="G42" s="5"/>
      <c r="H42" s="5"/>
      <c r="I42" s="5"/>
    </row>
  </sheetData>
  <printOptions gridLines="1"/>
  <pageMargins left="0.7" right="0.7" top="0.75" bottom="0.75" header="0.3" footer="0.3"/>
  <pageSetup scale="88" orientation="landscape" r:id="rId1"/>
  <headerFooter>
    <oddHeader>&amp;CVevay Township
2020 Tax Settlement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38A2-29AA-4158-98F9-9CD439C6A746}">
  <sheetPr codeName="Sheet4">
    <tabColor rgb="FF7030A0"/>
  </sheetPr>
  <dimension ref="A1:I34"/>
  <sheetViews>
    <sheetView workbookViewId="0">
      <pane ySplit="1" topLeftCell="A2" activePane="bottomLeft" state="frozen"/>
      <selection pane="bottomLeft" activeCell="H8" sqref="H8"/>
    </sheetView>
  </sheetViews>
  <sheetFormatPr defaultRowHeight="15" x14ac:dyDescent="0.25"/>
  <cols>
    <col min="1" max="1" width="23" customWidth="1"/>
    <col min="2" max="2" width="9.140625" customWidth="1"/>
    <col min="3" max="3" width="16.7109375" style="2" customWidth="1"/>
    <col min="4" max="4" width="11.42578125" customWidth="1"/>
    <col min="5" max="5" width="12.140625" customWidth="1"/>
    <col min="7" max="7" width="10.7109375" customWidth="1"/>
  </cols>
  <sheetData>
    <row r="1" spans="1:9" ht="15.75" x14ac:dyDescent="0.25">
      <c r="A1" s="40" t="s">
        <v>0</v>
      </c>
      <c r="B1" s="43" t="s">
        <v>1</v>
      </c>
      <c r="C1" s="44" t="s">
        <v>34</v>
      </c>
      <c r="D1" s="43" t="s">
        <v>2</v>
      </c>
      <c r="E1" s="43" t="s">
        <v>50</v>
      </c>
    </row>
    <row r="2" spans="1:9" x14ac:dyDescent="0.25">
      <c r="A2" s="12"/>
      <c r="B2" s="31"/>
      <c r="C2" s="34"/>
      <c r="D2" s="8"/>
      <c r="E2" s="17"/>
    </row>
    <row r="3" spans="1:9" x14ac:dyDescent="0.25">
      <c r="A3" s="46" t="s">
        <v>23</v>
      </c>
      <c r="B3" s="46"/>
      <c r="C3" s="53">
        <v>0</v>
      </c>
      <c r="D3" s="52"/>
      <c r="E3" s="47"/>
    </row>
    <row r="4" spans="1:9" x14ac:dyDescent="0.25">
      <c r="A4" s="8" t="s">
        <v>35</v>
      </c>
      <c r="B4" s="17"/>
      <c r="C4" s="9"/>
      <c r="D4" s="9"/>
      <c r="E4" s="20"/>
    </row>
    <row r="5" spans="1:9" x14ac:dyDescent="0.25">
      <c r="A5" s="73" t="s">
        <v>217</v>
      </c>
      <c r="B5" s="17" t="s">
        <v>24</v>
      </c>
      <c r="C5" s="9">
        <v>0</v>
      </c>
      <c r="D5" s="9"/>
      <c r="E5" s="24">
        <f>SUM(C5+D5)</f>
        <v>0</v>
      </c>
    </row>
    <row r="6" spans="1:9" x14ac:dyDescent="0.25">
      <c r="A6" s="8" t="s">
        <v>202</v>
      </c>
      <c r="B6" s="17" t="s">
        <v>24</v>
      </c>
      <c r="C6" s="25">
        <v>0</v>
      </c>
      <c r="D6" s="11"/>
      <c r="E6" s="24">
        <f>SUM(C6+D6)</f>
        <v>0</v>
      </c>
    </row>
    <row r="7" spans="1:9" x14ac:dyDescent="0.25">
      <c r="A7" s="8" t="s">
        <v>218</v>
      </c>
      <c r="B7" s="17" t="s">
        <v>24</v>
      </c>
      <c r="C7" s="10">
        <v>0</v>
      </c>
      <c r="D7" s="11"/>
      <c r="E7" s="24">
        <f t="shared" ref="E7:E20" si="0">SUM(C7+D7)</f>
        <v>0</v>
      </c>
    </row>
    <row r="8" spans="1:9" x14ac:dyDescent="0.25">
      <c r="A8" s="8" t="s">
        <v>198</v>
      </c>
      <c r="B8" s="17" t="s">
        <v>24</v>
      </c>
      <c r="C8" s="10">
        <v>0</v>
      </c>
      <c r="D8" s="11"/>
      <c r="E8" s="24">
        <f t="shared" si="0"/>
        <v>0</v>
      </c>
    </row>
    <row r="9" spans="1:9" x14ac:dyDescent="0.25">
      <c r="A9" s="8" t="s">
        <v>219</v>
      </c>
      <c r="B9" s="17" t="s">
        <v>24</v>
      </c>
      <c r="C9" s="10">
        <v>0</v>
      </c>
      <c r="D9" s="11">
        <v>0</v>
      </c>
      <c r="E9" s="24">
        <f t="shared" si="0"/>
        <v>0</v>
      </c>
    </row>
    <row r="10" spans="1:9" x14ac:dyDescent="0.25">
      <c r="A10" s="8" t="s">
        <v>206</v>
      </c>
      <c r="B10" s="17" t="s">
        <v>24</v>
      </c>
      <c r="C10" s="10">
        <v>0</v>
      </c>
      <c r="D10" s="10">
        <v>0</v>
      </c>
      <c r="E10" s="24">
        <f t="shared" si="0"/>
        <v>0</v>
      </c>
    </row>
    <row r="11" spans="1:9" x14ac:dyDescent="0.25">
      <c r="A11" s="8" t="s">
        <v>207</v>
      </c>
      <c r="B11" s="17" t="s">
        <v>24</v>
      </c>
      <c r="C11" s="10">
        <v>0</v>
      </c>
      <c r="D11" s="10">
        <v>0</v>
      </c>
      <c r="E11" s="24">
        <f t="shared" si="0"/>
        <v>0</v>
      </c>
    </row>
    <row r="12" spans="1:9" x14ac:dyDescent="0.25">
      <c r="A12" s="8" t="s">
        <v>208</v>
      </c>
      <c r="B12" s="17" t="s">
        <v>24</v>
      </c>
      <c r="C12" s="10">
        <v>0</v>
      </c>
      <c r="D12" s="10">
        <v>0</v>
      </c>
      <c r="E12" s="24">
        <f t="shared" si="0"/>
        <v>0</v>
      </c>
    </row>
    <row r="13" spans="1:9" x14ac:dyDescent="0.25">
      <c r="A13" s="8" t="s">
        <v>220</v>
      </c>
      <c r="B13" s="17" t="s">
        <v>24</v>
      </c>
      <c r="C13" s="10">
        <v>0</v>
      </c>
      <c r="D13" s="10">
        <v>0</v>
      </c>
      <c r="E13" s="24">
        <f t="shared" si="0"/>
        <v>0</v>
      </c>
    </row>
    <row r="14" spans="1:9" x14ac:dyDescent="0.25">
      <c r="A14" s="8" t="s">
        <v>191</v>
      </c>
      <c r="B14" s="17" t="s">
        <v>24</v>
      </c>
      <c r="C14" s="10">
        <v>0</v>
      </c>
      <c r="D14" s="10">
        <v>0</v>
      </c>
      <c r="E14" s="24">
        <f t="shared" si="0"/>
        <v>0</v>
      </c>
    </row>
    <row r="15" spans="1:9" x14ac:dyDescent="0.25">
      <c r="A15" s="8" t="s">
        <v>190</v>
      </c>
      <c r="B15" s="17" t="s">
        <v>24</v>
      </c>
      <c r="C15" s="10">
        <v>0</v>
      </c>
      <c r="D15" s="10">
        <v>0</v>
      </c>
      <c r="E15" s="24">
        <f t="shared" si="0"/>
        <v>0</v>
      </c>
    </row>
    <row r="16" spans="1:9" x14ac:dyDescent="0.25">
      <c r="A16" s="8" t="s">
        <v>209</v>
      </c>
      <c r="B16" s="17" t="s">
        <v>24</v>
      </c>
      <c r="C16" s="92">
        <v>0</v>
      </c>
      <c r="D16" s="92">
        <v>0</v>
      </c>
      <c r="E16" s="24">
        <f t="shared" si="0"/>
        <v>0</v>
      </c>
      <c r="G16" s="7"/>
      <c r="H16" s="2"/>
      <c r="I16" s="2"/>
    </row>
    <row r="17" spans="1:5" x14ac:dyDescent="0.25">
      <c r="A17" s="8" t="s">
        <v>188</v>
      </c>
      <c r="B17" s="17" t="s">
        <v>24</v>
      </c>
      <c r="C17" s="92">
        <v>0</v>
      </c>
      <c r="D17" s="92">
        <v>0</v>
      </c>
      <c r="E17" s="24">
        <f t="shared" si="0"/>
        <v>0</v>
      </c>
    </row>
    <row r="18" spans="1:5" x14ac:dyDescent="0.25">
      <c r="A18" s="8" t="s">
        <v>210</v>
      </c>
      <c r="B18" s="17" t="s">
        <v>24</v>
      </c>
      <c r="C18" s="10">
        <v>0</v>
      </c>
      <c r="D18" s="10">
        <v>0</v>
      </c>
      <c r="E18" s="24">
        <f t="shared" si="0"/>
        <v>0</v>
      </c>
    </row>
    <row r="19" spans="1:5" x14ac:dyDescent="0.25">
      <c r="A19" s="8" t="s">
        <v>211</v>
      </c>
      <c r="B19" s="17" t="s">
        <v>24</v>
      </c>
      <c r="C19" s="10">
        <v>0</v>
      </c>
      <c r="D19" s="10">
        <v>0</v>
      </c>
      <c r="E19" s="24">
        <f t="shared" si="0"/>
        <v>0</v>
      </c>
    </row>
    <row r="20" spans="1:5" x14ac:dyDescent="0.25">
      <c r="A20" s="8" t="s">
        <v>221</v>
      </c>
      <c r="B20" s="17" t="s">
        <v>24</v>
      </c>
      <c r="C20" s="10">
        <v>0</v>
      </c>
      <c r="D20" s="10">
        <v>0</v>
      </c>
      <c r="E20" s="24">
        <f t="shared" si="0"/>
        <v>0</v>
      </c>
    </row>
    <row r="21" spans="1:5" ht="15.75" thickBot="1" x14ac:dyDescent="0.3">
      <c r="A21" s="56"/>
      <c r="B21" s="57"/>
      <c r="C21" s="93"/>
      <c r="D21" s="93"/>
      <c r="E21" s="24"/>
    </row>
    <row r="22" spans="1:5" ht="15.75" thickBot="1" x14ac:dyDescent="0.3">
      <c r="A22" s="367" t="s">
        <v>17</v>
      </c>
      <c r="B22" s="376" t="s">
        <v>24</v>
      </c>
      <c r="C22" s="378">
        <v>0</v>
      </c>
      <c r="D22" s="377"/>
      <c r="E22" s="377"/>
    </row>
    <row r="23" spans="1:5" x14ac:dyDescent="0.25">
      <c r="A23" s="5" t="s">
        <v>27</v>
      </c>
      <c r="B23" s="17"/>
      <c r="C23" s="24">
        <v>0</v>
      </c>
      <c r="D23" s="20"/>
      <c r="E23" s="20"/>
    </row>
    <row r="24" spans="1:5" x14ac:dyDescent="0.25">
      <c r="A24" s="5" t="s">
        <v>28</v>
      </c>
      <c r="B24" s="17"/>
      <c r="C24" s="24">
        <v>0</v>
      </c>
      <c r="D24" s="20"/>
      <c r="E24" s="20"/>
    </row>
    <row r="25" spans="1:5" x14ac:dyDescent="0.25">
      <c r="A25" s="5" t="s">
        <v>29</v>
      </c>
      <c r="B25" s="17"/>
      <c r="C25" s="24">
        <v>0</v>
      </c>
      <c r="D25" s="20"/>
      <c r="E25" s="20"/>
    </row>
    <row r="26" spans="1:5" ht="15.75" thickBot="1" x14ac:dyDescent="0.3">
      <c r="A26" s="5"/>
      <c r="B26" s="17"/>
      <c r="C26" s="20"/>
      <c r="D26" s="20"/>
      <c r="E26" s="20"/>
    </row>
    <row r="27" spans="1:5" ht="15.75" thickBot="1" x14ac:dyDescent="0.3">
      <c r="A27" s="85" t="s">
        <v>25</v>
      </c>
      <c r="B27" s="81"/>
      <c r="C27" s="83">
        <f>SUM(C5:C25)-C3</f>
        <v>0</v>
      </c>
      <c r="D27" s="83"/>
      <c r="E27" s="86"/>
    </row>
    <row r="28" spans="1:5" x14ac:dyDescent="0.25">
      <c r="A28" s="5" t="s">
        <v>52</v>
      </c>
      <c r="B28" s="17"/>
      <c r="D28" s="21">
        <f>SUM(D6:D21)</f>
        <v>0</v>
      </c>
      <c r="E28" s="20"/>
    </row>
    <row r="29" spans="1:5" x14ac:dyDescent="0.25">
      <c r="A29" s="5" t="s">
        <v>24</v>
      </c>
      <c r="B29" s="17"/>
      <c r="C29" s="20"/>
      <c r="D29" s="20"/>
      <c r="E29" s="20"/>
    </row>
    <row r="30" spans="1:5" x14ac:dyDescent="0.25">
      <c r="A30" s="3"/>
      <c r="B30" s="16"/>
      <c r="C30" s="22"/>
      <c r="E30" s="20"/>
    </row>
    <row r="31" spans="1:5" x14ac:dyDescent="0.25">
      <c r="B31" s="16"/>
      <c r="C31" s="22"/>
      <c r="D31" s="16"/>
      <c r="E31" s="16"/>
    </row>
    <row r="32" spans="1:5" x14ac:dyDescent="0.25">
      <c r="A32" s="5" t="s">
        <v>26</v>
      </c>
      <c r="B32" s="17"/>
      <c r="C32" s="20" t="s">
        <v>24</v>
      </c>
      <c r="D32" s="20"/>
      <c r="E32" s="20"/>
    </row>
    <row r="33" spans="1:5" x14ac:dyDescent="0.25">
      <c r="A33" s="5"/>
      <c r="B33" s="5"/>
      <c r="C33" s="4"/>
      <c r="D33" s="4"/>
      <c r="E33" s="4"/>
    </row>
    <row r="34" spans="1:5" x14ac:dyDescent="0.25">
      <c r="A34" s="5"/>
      <c r="B34" s="5"/>
      <c r="C34" s="4"/>
      <c r="D34" s="5"/>
      <c r="E34" s="5"/>
    </row>
  </sheetData>
  <printOptions gridLines="1"/>
  <pageMargins left="0.7" right="0.7" top="0.75" bottom="0.75" header="0.3" footer="0.3"/>
  <pageSetup orientation="landscape" r:id="rId1"/>
  <headerFooter>
    <oddHeader>&amp;CLansing Community College
2020 Tax Settlement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0758-364D-4D10-8BD8-FE4D605D2DBF}">
  <sheetPr codeName="Sheet5">
    <tabColor theme="7"/>
  </sheetPr>
  <dimension ref="A1:C27"/>
  <sheetViews>
    <sheetView workbookViewId="0">
      <pane ySplit="1" topLeftCell="A2" activePane="bottomLeft" state="frozen"/>
      <selection pane="bottomLeft" activeCell="F9" sqref="F9"/>
    </sheetView>
  </sheetViews>
  <sheetFormatPr defaultRowHeight="15" x14ac:dyDescent="0.25"/>
  <cols>
    <col min="1" max="1" width="19.85546875" customWidth="1"/>
    <col min="2" max="2" width="14" customWidth="1"/>
    <col min="3" max="3" width="12.5703125" customWidth="1"/>
  </cols>
  <sheetData>
    <row r="1" spans="1:3" ht="15.75" x14ac:dyDescent="0.25">
      <c r="A1" s="40" t="s">
        <v>0</v>
      </c>
      <c r="B1" s="43" t="s">
        <v>1</v>
      </c>
      <c r="C1" s="44" t="s">
        <v>36</v>
      </c>
    </row>
    <row r="2" spans="1:3" x14ac:dyDescent="0.25">
      <c r="A2" s="8"/>
      <c r="B2" s="17"/>
      <c r="C2" s="20"/>
    </row>
    <row r="3" spans="1:3" x14ac:dyDescent="0.25">
      <c r="A3" s="46" t="s">
        <v>23</v>
      </c>
      <c r="B3" s="467"/>
      <c r="C3" s="467">
        <v>0</v>
      </c>
    </row>
    <row r="4" spans="1:3" x14ac:dyDescent="0.25">
      <c r="A4" s="8"/>
      <c r="B4" s="20"/>
      <c r="C4" s="20"/>
    </row>
    <row r="5" spans="1:3" x14ac:dyDescent="0.25">
      <c r="A5" s="8" t="s">
        <v>35</v>
      </c>
      <c r="B5" s="20"/>
      <c r="C5" s="20"/>
    </row>
    <row r="6" spans="1:3" x14ac:dyDescent="0.25">
      <c r="A6" s="8" t="s">
        <v>190</v>
      </c>
      <c r="B6" s="17" t="s">
        <v>24</v>
      </c>
      <c r="C6" s="24">
        <v>0</v>
      </c>
    </row>
    <row r="7" spans="1:3" x14ac:dyDescent="0.25">
      <c r="A7" s="8" t="s">
        <v>222</v>
      </c>
      <c r="B7" s="17" t="s">
        <v>24</v>
      </c>
      <c r="C7" s="24">
        <v>0</v>
      </c>
    </row>
    <row r="8" spans="1:3" x14ac:dyDescent="0.25">
      <c r="A8" s="8" t="s">
        <v>223</v>
      </c>
      <c r="B8" s="17" t="s">
        <v>24</v>
      </c>
      <c r="C8" s="24">
        <v>0</v>
      </c>
    </row>
    <row r="9" spans="1:3" x14ac:dyDescent="0.25">
      <c r="A9" s="8" t="s">
        <v>210</v>
      </c>
      <c r="B9" s="17" t="s">
        <v>24</v>
      </c>
      <c r="C9" s="24">
        <v>0</v>
      </c>
    </row>
    <row r="10" spans="1:3" x14ac:dyDescent="0.25">
      <c r="A10" s="8" t="s">
        <v>211</v>
      </c>
      <c r="B10" s="17" t="s">
        <v>24</v>
      </c>
      <c r="C10" s="24">
        <v>0</v>
      </c>
    </row>
    <row r="11" spans="1:3" ht="15.75" thickBot="1" x14ac:dyDescent="0.3">
      <c r="A11" s="56" t="s">
        <v>212</v>
      </c>
      <c r="B11" s="57" t="s">
        <v>24</v>
      </c>
      <c r="C11" s="59">
        <v>0</v>
      </c>
    </row>
    <row r="12" spans="1:3" ht="15.75" thickBot="1" x14ac:dyDescent="0.3">
      <c r="A12" s="375" t="s">
        <v>17</v>
      </c>
      <c r="B12" s="376" t="s">
        <v>24</v>
      </c>
      <c r="C12" s="378">
        <v>0</v>
      </c>
    </row>
    <row r="13" spans="1:3" x14ac:dyDescent="0.25">
      <c r="A13" s="8" t="s">
        <v>27</v>
      </c>
      <c r="B13" s="20"/>
      <c r="C13" s="24">
        <v>0</v>
      </c>
    </row>
    <row r="14" spans="1:3" x14ac:dyDescent="0.25">
      <c r="A14" s="8"/>
      <c r="B14" s="20"/>
      <c r="C14" s="24"/>
    </row>
    <row r="15" spans="1:3" ht="30" x14ac:dyDescent="0.25">
      <c r="A15" s="35" t="s">
        <v>28</v>
      </c>
      <c r="B15" s="20"/>
      <c r="C15" s="24">
        <v>0</v>
      </c>
    </row>
    <row r="16" spans="1:3" x14ac:dyDescent="0.25">
      <c r="A16" s="8" t="s">
        <v>29</v>
      </c>
      <c r="B16" s="20"/>
      <c r="C16" s="24">
        <v>0</v>
      </c>
    </row>
    <row r="17" spans="1:3" ht="15.75" thickBot="1" x14ac:dyDescent="0.3">
      <c r="A17" s="8"/>
      <c r="B17" s="20"/>
      <c r="C17" s="24"/>
    </row>
    <row r="18" spans="1:3" ht="15.75" thickBot="1" x14ac:dyDescent="0.3">
      <c r="A18" s="80" t="s">
        <v>25</v>
      </c>
      <c r="B18" s="83"/>
      <c r="C18" s="87">
        <f>SUM(C6:C16)-C3</f>
        <v>0</v>
      </c>
    </row>
    <row r="19" spans="1:3" x14ac:dyDescent="0.25">
      <c r="A19" s="8"/>
      <c r="B19" s="20"/>
      <c r="C19" s="20"/>
    </row>
    <row r="20" spans="1:3" x14ac:dyDescent="0.25">
      <c r="A20" s="8" t="s">
        <v>24</v>
      </c>
      <c r="B20" s="20"/>
      <c r="C20" s="20"/>
    </row>
    <row r="21" spans="1:3" x14ac:dyDescent="0.25">
      <c r="A21" s="8" t="s">
        <v>24</v>
      </c>
      <c r="B21" s="20"/>
      <c r="C21" s="20" t="s">
        <v>24</v>
      </c>
    </row>
    <row r="22" spans="1:3" x14ac:dyDescent="0.25">
      <c r="A22" s="3"/>
      <c r="B22" s="16"/>
      <c r="C22" s="16"/>
    </row>
    <row r="23" spans="1:3" x14ac:dyDescent="0.25">
      <c r="A23" s="8" t="s">
        <v>24</v>
      </c>
      <c r="B23" s="20"/>
      <c r="C23" s="20" t="s">
        <v>24</v>
      </c>
    </row>
    <row r="24" spans="1:3" x14ac:dyDescent="0.25">
      <c r="B24" s="2"/>
      <c r="C24" s="2"/>
    </row>
    <row r="25" spans="1:3" x14ac:dyDescent="0.25">
      <c r="B25" s="2"/>
      <c r="C25" s="2"/>
    </row>
    <row r="26" spans="1:3" x14ac:dyDescent="0.25">
      <c r="B26" s="2"/>
      <c r="C26" s="2"/>
    </row>
    <row r="27" spans="1:3" x14ac:dyDescent="0.25">
      <c r="B27" s="2"/>
      <c r="C27" s="2"/>
    </row>
  </sheetData>
  <printOptions gridLines="1"/>
  <pageMargins left="0.7" right="0.7" top="0.75" bottom="0.75" header="0.3" footer="0.3"/>
  <pageSetup orientation="landscape" r:id="rId1"/>
  <headerFooter>
    <oddHeader>&amp;CAirport Authority
2020 Tax Settlement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CE08-D384-48F1-8BB5-0379ED3D0E7B}">
  <sheetPr codeName="Sheet6">
    <tabColor rgb="FF92D050"/>
  </sheetPr>
  <dimension ref="A1:E26"/>
  <sheetViews>
    <sheetView workbookViewId="0">
      <selection activeCell="A12" sqref="A12"/>
    </sheetView>
  </sheetViews>
  <sheetFormatPr defaultRowHeight="15" x14ac:dyDescent="0.25"/>
  <cols>
    <col min="1" max="1" width="24.5703125" customWidth="1"/>
    <col min="2" max="2" width="12.28515625" customWidth="1"/>
    <col min="3" max="3" width="13.28515625" customWidth="1"/>
    <col min="4" max="4" width="9.85546875" bestFit="1" customWidth="1"/>
    <col min="5" max="5" width="11.140625" bestFit="1" customWidth="1"/>
  </cols>
  <sheetData>
    <row r="1" spans="1:5" ht="15.75" x14ac:dyDescent="0.25">
      <c r="A1" s="40" t="s">
        <v>0</v>
      </c>
      <c r="B1" s="43" t="s">
        <v>1</v>
      </c>
      <c r="C1" s="44" t="s">
        <v>37</v>
      </c>
    </row>
    <row r="2" spans="1:5" x14ac:dyDescent="0.25">
      <c r="A2" s="8"/>
      <c r="B2" s="20"/>
      <c r="C2" s="20"/>
      <c r="D2" s="2"/>
    </row>
    <row r="3" spans="1:5" x14ac:dyDescent="0.25">
      <c r="A3" s="46" t="s">
        <v>23</v>
      </c>
      <c r="B3" s="46"/>
      <c r="C3" s="383">
        <v>0</v>
      </c>
      <c r="D3" s="2"/>
    </row>
    <row r="4" spans="1:5" x14ac:dyDescent="0.25">
      <c r="A4" s="8"/>
      <c r="B4" s="20"/>
      <c r="C4" s="20"/>
      <c r="D4" s="2"/>
    </row>
    <row r="5" spans="1:5" x14ac:dyDescent="0.25">
      <c r="A5" s="8" t="s">
        <v>35</v>
      </c>
      <c r="B5" s="20"/>
      <c r="C5" s="20"/>
      <c r="D5" s="2"/>
    </row>
    <row r="6" spans="1:5" x14ac:dyDescent="0.25">
      <c r="A6" s="8" t="s">
        <v>190</v>
      </c>
      <c r="B6" s="36" t="s">
        <v>24</v>
      </c>
      <c r="C6" s="24">
        <v>0</v>
      </c>
      <c r="D6" s="2"/>
      <c r="E6" s="355" t="s">
        <v>24</v>
      </c>
    </row>
    <row r="7" spans="1:5" x14ac:dyDescent="0.25">
      <c r="A7" s="8" t="s">
        <v>209</v>
      </c>
      <c r="B7" s="36" t="s">
        <v>24</v>
      </c>
      <c r="C7" s="24">
        <v>0</v>
      </c>
      <c r="D7" s="2"/>
    </row>
    <row r="8" spans="1:5" x14ac:dyDescent="0.25">
      <c r="A8" s="8" t="s">
        <v>223</v>
      </c>
      <c r="B8" s="36" t="s">
        <v>24</v>
      </c>
      <c r="C8" s="24">
        <v>0</v>
      </c>
      <c r="D8" s="2"/>
    </row>
    <row r="9" spans="1:5" x14ac:dyDescent="0.25">
      <c r="A9" s="8" t="s">
        <v>210</v>
      </c>
      <c r="B9" s="36" t="s">
        <v>24</v>
      </c>
      <c r="C9" s="24">
        <v>0</v>
      </c>
      <c r="D9" s="2"/>
    </row>
    <row r="10" spans="1:5" x14ac:dyDescent="0.25">
      <c r="A10" s="8" t="s">
        <v>211</v>
      </c>
      <c r="B10" s="36" t="s">
        <v>24</v>
      </c>
      <c r="C10" s="24">
        <v>0</v>
      </c>
      <c r="D10" s="2"/>
    </row>
    <row r="11" spans="1:5" ht="15.75" thickBot="1" x14ac:dyDescent="0.3">
      <c r="A11" s="56" t="s">
        <v>221</v>
      </c>
      <c r="B11" s="62" t="s">
        <v>24</v>
      </c>
      <c r="C11" s="59">
        <v>0</v>
      </c>
      <c r="D11" s="2"/>
    </row>
    <row r="12" spans="1:5" x14ac:dyDescent="0.25">
      <c r="A12" s="8" t="s">
        <v>17</v>
      </c>
      <c r="B12" s="20"/>
      <c r="C12" s="20">
        <v>0</v>
      </c>
      <c r="D12" s="2"/>
    </row>
    <row r="13" spans="1:5" x14ac:dyDescent="0.25">
      <c r="A13" s="8" t="s">
        <v>27</v>
      </c>
      <c r="B13" s="20"/>
      <c r="C13" s="24">
        <v>0</v>
      </c>
      <c r="D13" s="2"/>
    </row>
    <row r="14" spans="1:5" x14ac:dyDescent="0.25">
      <c r="A14" s="8"/>
      <c r="B14" s="20"/>
      <c r="C14" s="24"/>
      <c r="D14" s="2"/>
    </row>
    <row r="15" spans="1:5" x14ac:dyDescent="0.25">
      <c r="A15" s="8" t="s">
        <v>184</v>
      </c>
      <c r="B15" s="20"/>
      <c r="C15" s="24">
        <v>0</v>
      </c>
      <c r="D15" s="2"/>
    </row>
    <row r="16" spans="1:5" x14ac:dyDescent="0.25">
      <c r="A16" s="8" t="s">
        <v>29</v>
      </c>
      <c r="B16" s="20"/>
      <c r="C16" s="24">
        <v>0</v>
      </c>
      <c r="D16" s="2"/>
    </row>
    <row r="17" spans="1:4" ht="15.75" thickBot="1" x14ac:dyDescent="0.3">
      <c r="A17" s="8"/>
      <c r="B17" s="20"/>
      <c r="C17" s="20"/>
      <c r="D17" s="2"/>
    </row>
    <row r="18" spans="1:4" ht="15.75" thickBot="1" x14ac:dyDescent="0.3">
      <c r="A18" s="80" t="s">
        <v>25</v>
      </c>
      <c r="B18" s="83"/>
      <c r="C18" s="86">
        <f>SUM(C6:C16)-C3</f>
        <v>0</v>
      </c>
      <c r="D18" s="2"/>
    </row>
    <row r="19" spans="1:4" x14ac:dyDescent="0.25">
      <c r="A19" s="17"/>
      <c r="B19" s="20"/>
      <c r="C19" s="20"/>
      <c r="D19" s="2"/>
    </row>
    <row r="20" spans="1:4" x14ac:dyDescent="0.25">
      <c r="A20" s="64" t="s">
        <v>24</v>
      </c>
      <c r="B20" s="20"/>
      <c r="C20" s="20"/>
      <c r="D20" s="2"/>
    </row>
    <row r="21" spans="1:4" x14ac:dyDescent="0.25">
      <c r="A21" s="64" t="s">
        <v>24</v>
      </c>
      <c r="B21" s="20"/>
      <c r="C21" s="20" t="s">
        <v>24</v>
      </c>
      <c r="D21" s="2"/>
    </row>
    <row r="22" spans="1:4" x14ac:dyDescent="0.25">
      <c r="A22" s="63"/>
      <c r="B22" s="16"/>
      <c r="C22" s="16"/>
      <c r="D22" s="2"/>
    </row>
    <row r="23" spans="1:4" x14ac:dyDescent="0.25">
      <c r="A23" s="64" t="s">
        <v>26</v>
      </c>
      <c r="B23" s="20"/>
      <c r="C23" s="20" t="s">
        <v>24</v>
      </c>
      <c r="D23" s="2"/>
    </row>
    <row r="24" spans="1:4" x14ac:dyDescent="0.25">
      <c r="B24" s="2"/>
      <c r="C24" s="2"/>
      <c r="D24" s="2"/>
    </row>
    <row r="25" spans="1:4" x14ac:dyDescent="0.25">
      <c r="B25" s="2"/>
      <c r="C25" s="2"/>
      <c r="D25" s="2"/>
    </row>
    <row r="26" spans="1:4" x14ac:dyDescent="0.25">
      <c r="B26" s="2"/>
      <c r="C26" s="2"/>
      <c r="D26" s="2"/>
    </row>
  </sheetData>
  <printOptions gridLines="1"/>
  <pageMargins left="0.7" right="0.7" top="0.75" bottom="0.75" header="0.3" footer="0.3"/>
  <pageSetup orientation="landscape" r:id="rId1"/>
  <headerFooter>
    <oddHeader>&amp;CLibrary
2020 Tax Settlement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0BE7F-4943-4ECC-AB21-879D5BC88F7E}">
  <sheetPr codeName="Sheet7">
    <tabColor theme="2"/>
  </sheetPr>
  <dimension ref="A1:F36"/>
  <sheetViews>
    <sheetView workbookViewId="0">
      <pane ySplit="1" topLeftCell="A9" activePane="bottomLeft" state="frozen"/>
      <selection pane="bottomLeft" activeCell="A20" sqref="A20"/>
    </sheetView>
  </sheetViews>
  <sheetFormatPr defaultRowHeight="15" x14ac:dyDescent="0.25"/>
  <cols>
    <col min="1" max="1" width="24.7109375" customWidth="1"/>
    <col min="3" max="3" width="19.42578125" customWidth="1"/>
    <col min="4" max="5" width="11.140625" customWidth="1"/>
    <col min="6" max="6" width="11.5703125" customWidth="1"/>
  </cols>
  <sheetData>
    <row r="1" spans="1:6" ht="15.75" x14ac:dyDescent="0.25">
      <c r="A1" s="37" t="s">
        <v>0</v>
      </c>
      <c r="B1" s="38" t="s">
        <v>1</v>
      </c>
      <c r="C1" s="38" t="s">
        <v>38</v>
      </c>
      <c r="D1" s="38" t="s">
        <v>2</v>
      </c>
      <c r="E1" s="38" t="s">
        <v>50</v>
      </c>
    </row>
    <row r="2" spans="1:6" x14ac:dyDescent="0.25">
      <c r="A2" s="8"/>
      <c r="B2" s="17"/>
      <c r="C2" s="17"/>
      <c r="D2" s="17"/>
      <c r="E2" s="17"/>
    </row>
    <row r="3" spans="1:6" x14ac:dyDescent="0.25">
      <c r="A3" s="46" t="s">
        <v>23</v>
      </c>
      <c r="B3" s="46"/>
      <c r="C3" s="54">
        <v>0</v>
      </c>
      <c r="D3" s="47"/>
      <c r="E3" s="46"/>
    </row>
    <row r="4" spans="1:6" x14ac:dyDescent="0.25">
      <c r="A4" s="8" t="s">
        <v>173</v>
      </c>
      <c r="B4" s="17">
        <v>0</v>
      </c>
      <c r="C4" s="24">
        <v>0</v>
      </c>
      <c r="D4" s="20">
        <v>0</v>
      </c>
      <c r="E4" s="24">
        <f>SUM(C4+D4)</f>
        <v>0</v>
      </c>
    </row>
    <row r="5" spans="1:6" x14ac:dyDescent="0.25">
      <c r="A5" s="8" t="s">
        <v>174</v>
      </c>
      <c r="B5" s="17">
        <v>0</v>
      </c>
      <c r="C5" s="25">
        <v>0</v>
      </c>
      <c r="D5" s="20">
        <v>0</v>
      </c>
      <c r="E5" s="24">
        <f>SUM(C5+D5)</f>
        <v>0</v>
      </c>
    </row>
    <row r="6" spans="1:6" x14ac:dyDescent="0.25">
      <c r="A6" s="8" t="s">
        <v>171</v>
      </c>
      <c r="B6" s="17">
        <v>0</v>
      </c>
      <c r="C6" s="24">
        <v>0</v>
      </c>
      <c r="D6" s="20">
        <v>0</v>
      </c>
      <c r="E6" s="24">
        <f t="shared" ref="E6:E20" si="0">SUM(C6+D6)</f>
        <v>0</v>
      </c>
    </row>
    <row r="7" spans="1:6" x14ac:dyDescent="0.25">
      <c r="A7" s="8" t="s">
        <v>172</v>
      </c>
      <c r="B7" s="17">
        <v>0</v>
      </c>
      <c r="C7" s="24">
        <v>0</v>
      </c>
      <c r="D7" s="20">
        <v>0</v>
      </c>
      <c r="E7" s="24">
        <f t="shared" si="0"/>
        <v>0</v>
      </c>
    </row>
    <row r="8" spans="1:6" x14ac:dyDescent="0.25">
      <c r="A8" s="8" t="s">
        <v>176</v>
      </c>
      <c r="B8" s="17">
        <v>0</v>
      </c>
      <c r="C8" s="24">
        <v>0</v>
      </c>
      <c r="D8" s="20">
        <v>0</v>
      </c>
      <c r="E8" s="24">
        <f t="shared" si="0"/>
        <v>0</v>
      </c>
      <c r="F8" s="355"/>
    </row>
    <row r="9" spans="1:6" x14ac:dyDescent="0.25">
      <c r="A9" s="8" t="s">
        <v>206</v>
      </c>
      <c r="B9" s="17">
        <v>0</v>
      </c>
      <c r="C9" s="24">
        <v>0</v>
      </c>
      <c r="D9" s="24">
        <v>0</v>
      </c>
      <c r="E9" s="24">
        <f t="shared" si="0"/>
        <v>0</v>
      </c>
    </row>
    <row r="10" spans="1:6" x14ac:dyDescent="0.25">
      <c r="A10" s="456" t="s">
        <v>224</v>
      </c>
      <c r="B10" s="17">
        <v>0</v>
      </c>
      <c r="C10" s="24">
        <v>0</v>
      </c>
      <c r="D10" s="24">
        <v>0</v>
      </c>
      <c r="E10" s="24">
        <f t="shared" si="0"/>
        <v>0</v>
      </c>
    </row>
    <row r="11" spans="1:6" x14ac:dyDescent="0.25">
      <c r="A11" s="8" t="s">
        <v>225</v>
      </c>
      <c r="B11" s="17">
        <v>0</v>
      </c>
      <c r="C11" s="24">
        <v>0</v>
      </c>
      <c r="D11" s="24">
        <v>0</v>
      </c>
      <c r="E11" s="24">
        <f t="shared" si="0"/>
        <v>0</v>
      </c>
    </row>
    <row r="12" spans="1:6" x14ac:dyDescent="0.25">
      <c r="A12" s="8" t="s">
        <v>226</v>
      </c>
      <c r="B12" s="17">
        <v>0</v>
      </c>
      <c r="C12" s="24">
        <v>0</v>
      </c>
      <c r="D12" s="24">
        <v>0</v>
      </c>
      <c r="E12" s="24">
        <f t="shared" si="0"/>
        <v>0</v>
      </c>
    </row>
    <row r="13" spans="1:6" x14ac:dyDescent="0.25">
      <c r="A13" s="8" t="s">
        <v>191</v>
      </c>
      <c r="B13" s="17">
        <v>0</v>
      </c>
      <c r="C13" s="318">
        <v>0</v>
      </c>
      <c r="D13" s="318">
        <v>0</v>
      </c>
      <c r="E13" s="24">
        <f t="shared" si="0"/>
        <v>0</v>
      </c>
    </row>
    <row r="14" spans="1:6" x14ac:dyDescent="0.25">
      <c r="A14" s="39" t="s">
        <v>190</v>
      </c>
      <c r="B14" s="17">
        <v>0</v>
      </c>
      <c r="C14" s="318">
        <v>0</v>
      </c>
      <c r="D14" s="318">
        <v>0</v>
      </c>
      <c r="E14" s="24">
        <f t="shared" si="0"/>
        <v>0</v>
      </c>
    </row>
    <row r="15" spans="1:6" x14ac:dyDescent="0.25">
      <c r="A15" s="8" t="s">
        <v>209</v>
      </c>
      <c r="B15" s="17">
        <v>0</v>
      </c>
      <c r="C15" s="24">
        <v>0</v>
      </c>
      <c r="D15" s="24">
        <v>0</v>
      </c>
      <c r="E15" s="24">
        <f t="shared" si="0"/>
        <v>0</v>
      </c>
    </row>
    <row r="16" spans="1:6" x14ac:dyDescent="0.25">
      <c r="A16" s="8" t="s">
        <v>223</v>
      </c>
      <c r="B16" s="17">
        <v>0</v>
      </c>
      <c r="C16" s="24">
        <v>0</v>
      </c>
      <c r="D16" s="24">
        <v>0</v>
      </c>
      <c r="E16" s="24">
        <f t="shared" si="0"/>
        <v>0</v>
      </c>
    </row>
    <row r="17" spans="1:5" x14ac:dyDescent="0.25">
      <c r="A17" s="8" t="s">
        <v>210</v>
      </c>
      <c r="B17" s="17">
        <v>0</v>
      </c>
      <c r="C17" s="24">
        <v>0</v>
      </c>
      <c r="D17" s="24">
        <v>0</v>
      </c>
      <c r="E17" s="24">
        <f t="shared" si="0"/>
        <v>0</v>
      </c>
    </row>
    <row r="18" spans="1:5" x14ac:dyDescent="0.25">
      <c r="A18" s="8" t="s">
        <v>211</v>
      </c>
      <c r="B18" s="17">
        <v>0</v>
      </c>
      <c r="C18" s="24">
        <v>0</v>
      </c>
      <c r="D18" s="24">
        <v>0</v>
      </c>
      <c r="E18" s="24">
        <f t="shared" si="0"/>
        <v>0</v>
      </c>
    </row>
    <row r="19" spans="1:5" x14ac:dyDescent="0.25">
      <c r="A19" s="8" t="s">
        <v>221</v>
      </c>
      <c r="B19" s="17">
        <v>0</v>
      </c>
      <c r="C19" s="24">
        <v>0</v>
      </c>
      <c r="D19" s="24">
        <v>0</v>
      </c>
      <c r="E19" s="24">
        <f t="shared" si="0"/>
        <v>0</v>
      </c>
    </row>
    <row r="20" spans="1:5" ht="15.75" thickBot="1" x14ac:dyDescent="0.3">
      <c r="A20" s="56"/>
      <c r="B20" s="57"/>
      <c r="C20" s="59">
        <v>0</v>
      </c>
      <c r="D20" s="59">
        <v>0</v>
      </c>
      <c r="E20" s="59">
        <f t="shared" si="0"/>
        <v>0</v>
      </c>
    </row>
    <row r="21" spans="1:5" ht="15.75" thickBot="1" x14ac:dyDescent="0.3">
      <c r="A21" s="382" t="s">
        <v>17</v>
      </c>
      <c r="B21" s="376" t="s">
        <v>24</v>
      </c>
      <c r="C21" s="379">
        <v>0</v>
      </c>
      <c r="D21" s="378"/>
      <c r="E21" s="378"/>
    </row>
    <row r="22" spans="1:5" x14ac:dyDescent="0.25">
      <c r="A22" s="8" t="s">
        <v>27</v>
      </c>
      <c r="B22" s="17"/>
      <c r="C22" s="25">
        <v>0</v>
      </c>
      <c r="D22" s="24"/>
      <c r="E22" s="24"/>
    </row>
    <row r="23" spans="1:5" x14ac:dyDescent="0.25">
      <c r="A23" s="8"/>
      <c r="B23" s="17"/>
      <c r="C23" s="25"/>
      <c r="D23" s="24"/>
      <c r="E23" s="24"/>
    </row>
    <row r="24" spans="1:5" x14ac:dyDescent="0.25">
      <c r="A24" s="8" t="s">
        <v>28</v>
      </c>
      <c r="B24" s="17"/>
      <c r="C24" s="25">
        <v>0</v>
      </c>
      <c r="D24" s="24"/>
      <c r="E24" s="24"/>
    </row>
    <row r="25" spans="1:5" x14ac:dyDescent="0.25">
      <c r="A25" s="8" t="s">
        <v>29</v>
      </c>
      <c r="B25" s="17"/>
      <c r="C25" s="25">
        <v>0</v>
      </c>
      <c r="D25" s="24"/>
      <c r="E25" s="24"/>
    </row>
    <row r="26" spans="1:5" ht="15.75" thickBot="1" x14ac:dyDescent="0.3">
      <c r="A26" s="8"/>
      <c r="B26" s="17"/>
      <c r="C26" s="25"/>
      <c r="D26" s="24"/>
      <c r="E26" s="24"/>
    </row>
    <row r="27" spans="1:5" ht="15.75" thickBot="1" x14ac:dyDescent="0.3">
      <c r="A27" s="80" t="s">
        <v>25</v>
      </c>
      <c r="B27" s="81"/>
      <c r="C27" s="366">
        <f>SUM(C4:C25)-C3</f>
        <v>0</v>
      </c>
      <c r="D27" s="83"/>
      <c r="E27" s="84"/>
    </row>
    <row r="28" spans="1:5" x14ac:dyDescent="0.25">
      <c r="A28" s="8"/>
      <c r="B28" s="17"/>
      <c r="C28" s="21"/>
      <c r="D28" s="20"/>
      <c r="E28" s="17"/>
    </row>
    <row r="29" spans="1:5" x14ac:dyDescent="0.25">
      <c r="A29" s="8" t="s">
        <v>26</v>
      </c>
      <c r="B29" s="17"/>
      <c r="C29" s="21"/>
      <c r="D29" s="20"/>
      <c r="E29" s="17"/>
    </row>
    <row r="30" spans="1:5" x14ac:dyDescent="0.25">
      <c r="A30" s="8" t="s">
        <v>52</v>
      </c>
      <c r="B30" s="17"/>
      <c r="C30" s="20">
        <f>SUM(D4:D20)</f>
        <v>0</v>
      </c>
      <c r="E30" s="17"/>
    </row>
    <row r="31" spans="1:5" x14ac:dyDescent="0.25">
      <c r="A31" s="8" t="s">
        <v>39</v>
      </c>
      <c r="B31" s="17"/>
      <c r="C31" s="306">
        <v>0</v>
      </c>
      <c r="D31" s="20"/>
      <c r="E31" s="17"/>
    </row>
    <row r="32" spans="1:5" x14ac:dyDescent="0.25">
      <c r="A32" s="8" t="s">
        <v>24</v>
      </c>
      <c r="B32" s="17"/>
      <c r="C32" s="20" t="s">
        <v>24</v>
      </c>
      <c r="D32" s="20"/>
      <c r="E32" s="17"/>
    </row>
    <row r="33" spans="3:3" x14ac:dyDescent="0.25">
      <c r="C33" s="1"/>
    </row>
    <row r="34" spans="3:3" x14ac:dyDescent="0.25">
      <c r="C34" s="2" t="s">
        <v>24</v>
      </c>
    </row>
    <row r="35" spans="3:3" x14ac:dyDescent="0.25">
      <c r="C35" s="1"/>
    </row>
    <row r="36" spans="3:3" x14ac:dyDescent="0.25">
      <c r="C36" s="1"/>
    </row>
  </sheetData>
  <printOptions gridLines="1"/>
  <pageMargins left="0.7" right="0.7" top="0.75" bottom="0.75" header="0.3" footer="0.3"/>
  <pageSetup orientation="landscape" r:id="rId1"/>
  <headerFooter>
    <oddHeader>&amp;CIngham Intermediate
2020 Tax Settlement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B49C-A8DB-4290-8B6C-CEB6AE3FAECD}">
  <sheetPr codeName="Sheet8">
    <tabColor theme="8" tint="0.39997558519241921"/>
  </sheetPr>
  <dimension ref="A1:I41"/>
  <sheetViews>
    <sheetView workbookViewId="0">
      <pane ySplit="1" topLeftCell="A2" activePane="bottomLeft" state="frozen"/>
      <selection pane="bottomLeft" activeCell="A23" sqref="A23"/>
    </sheetView>
  </sheetViews>
  <sheetFormatPr defaultRowHeight="15" x14ac:dyDescent="0.25"/>
  <cols>
    <col min="1" max="1" width="22.140625" customWidth="1"/>
    <col min="3" max="4" width="13" customWidth="1"/>
    <col min="5" max="5" width="12.7109375" customWidth="1"/>
    <col min="6" max="6" width="15.28515625" customWidth="1"/>
    <col min="7" max="7" width="13.140625" customWidth="1"/>
    <col min="9" max="9" width="11.140625" bestFit="1" customWidth="1"/>
  </cols>
  <sheetData>
    <row r="1" spans="1:9" ht="15.75" x14ac:dyDescent="0.25">
      <c r="A1" s="40" t="s">
        <v>0</v>
      </c>
      <c r="B1" s="40" t="s">
        <v>1</v>
      </c>
      <c r="C1" s="41" t="s">
        <v>46</v>
      </c>
      <c r="D1" s="41" t="s">
        <v>2</v>
      </c>
      <c r="E1" s="41" t="s">
        <v>47</v>
      </c>
      <c r="F1" s="41" t="s">
        <v>48</v>
      </c>
      <c r="G1" s="42" t="s">
        <v>50</v>
      </c>
    </row>
    <row r="2" spans="1:9" x14ac:dyDescent="0.25">
      <c r="A2" s="12"/>
      <c r="B2" s="8"/>
      <c r="C2" s="9"/>
      <c r="D2" s="9"/>
      <c r="E2" s="9"/>
      <c r="F2" s="9"/>
      <c r="G2" s="5"/>
    </row>
    <row r="3" spans="1:9" x14ac:dyDescent="0.25">
      <c r="A3" s="46" t="s">
        <v>23</v>
      </c>
      <c r="B3" s="50"/>
      <c r="C3" s="51">
        <v>0</v>
      </c>
      <c r="D3" s="52"/>
      <c r="E3" s="51">
        <v>0</v>
      </c>
      <c r="F3" s="51">
        <v>0</v>
      </c>
      <c r="G3" s="52"/>
    </row>
    <row r="4" spans="1:9" x14ac:dyDescent="0.25">
      <c r="A4" s="8" t="s">
        <v>44</v>
      </c>
      <c r="B4" s="8"/>
      <c r="C4" s="9"/>
      <c r="D4" s="9"/>
      <c r="E4" s="9"/>
      <c r="F4" s="9"/>
      <c r="G4" s="4"/>
    </row>
    <row r="5" spans="1:9" ht="8.25" customHeight="1" thickBot="1" x14ac:dyDescent="0.3">
      <c r="A5" s="56"/>
      <c r="B5" s="56"/>
      <c r="C5" s="65"/>
      <c r="D5" s="65"/>
      <c r="E5" s="65"/>
      <c r="F5" s="65"/>
      <c r="G5" s="66"/>
    </row>
    <row r="6" spans="1:9" x14ac:dyDescent="0.25">
      <c r="A6" s="8" t="s">
        <v>35</v>
      </c>
      <c r="B6" s="8"/>
      <c r="C6" s="9"/>
      <c r="D6" s="9"/>
      <c r="E6" s="9" t="s">
        <v>24</v>
      </c>
      <c r="F6" s="9"/>
      <c r="G6" s="4"/>
      <c r="I6" s="355"/>
    </row>
    <row r="7" spans="1:9" x14ac:dyDescent="0.25">
      <c r="A7" s="8" t="s">
        <v>201</v>
      </c>
      <c r="B7" s="8" t="s">
        <v>24</v>
      </c>
      <c r="C7" s="25">
        <v>0</v>
      </c>
      <c r="D7" s="10">
        <v>0</v>
      </c>
      <c r="E7" s="10">
        <v>0</v>
      </c>
      <c r="F7" s="10">
        <v>0</v>
      </c>
      <c r="G7" s="6">
        <f>SUM(C7,D7,E7,F7)</f>
        <v>0</v>
      </c>
    </row>
    <row r="8" spans="1:9" x14ac:dyDescent="0.25">
      <c r="A8" s="8" t="s">
        <v>202</v>
      </c>
      <c r="B8" s="8" t="s">
        <v>24</v>
      </c>
      <c r="C8" s="11">
        <v>0</v>
      </c>
      <c r="D8" s="10">
        <v>0</v>
      </c>
      <c r="E8" s="11">
        <v>0</v>
      </c>
      <c r="F8" s="11">
        <f>July16_31!B24</f>
        <v>0</v>
      </c>
      <c r="G8" s="6">
        <f t="shared" ref="G8:G15" si="0">SUM(C8,D8,E8,F8)</f>
        <v>0</v>
      </c>
    </row>
    <row r="9" spans="1:9" x14ac:dyDescent="0.25">
      <c r="A9" s="408" t="s">
        <v>203</v>
      </c>
      <c r="B9" s="8" t="s">
        <v>24</v>
      </c>
      <c r="C9" s="11">
        <v>0</v>
      </c>
      <c r="D9" s="10">
        <v>0</v>
      </c>
      <c r="E9" s="10">
        <v>0</v>
      </c>
      <c r="F9" s="10">
        <v>0</v>
      </c>
      <c r="G9" s="6">
        <f t="shared" si="0"/>
        <v>0</v>
      </c>
    </row>
    <row r="10" spans="1:9" x14ac:dyDescent="0.25">
      <c r="A10" s="8" t="s">
        <v>198</v>
      </c>
      <c r="B10" s="8" t="s">
        <v>24</v>
      </c>
      <c r="C10" s="11">
        <v>0</v>
      </c>
      <c r="D10" s="10">
        <v>0</v>
      </c>
      <c r="E10" s="10">
        <v>0</v>
      </c>
      <c r="F10" s="10">
        <v>0</v>
      </c>
      <c r="G10" s="6">
        <f t="shared" si="0"/>
        <v>0</v>
      </c>
    </row>
    <row r="11" spans="1:9" x14ac:dyDescent="0.25">
      <c r="A11" s="8" t="s">
        <v>219</v>
      </c>
      <c r="B11" s="8" t="s">
        <v>24</v>
      </c>
      <c r="C11" s="11">
        <v>0</v>
      </c>
      <c r="D11" s="10">
        <v>0</v>
      </c>
      <c r="E11" s="10">
        <v>0</v>
      </c>
      <c r="F11" s="10">
        <v>0</v>
      </c>
      <c r="G11" s="6">
        <f t="shared" si="0"/>
        <v>0</v>
      </c>
    </row>
    <row r="12" spans="1:9" x14ac:dyDescent="0.25">
      <c r="A12" s="8" t="s">
        <v>206</v>
      </c>
      <c r="B12" s="8" t="s">
        <v>24</v>
      </c>
      <c r="C12" s="11">
        <v>0</v>
      </c>
      <c r="D12" s="11">
        <v>0</v>
      </c>
      <c r="E12" s="11">
        <v>0</v>
      </c>
      <c r="F12" s="11">
        <f>Sept16_30!B22</f>
        <v>0</v>
      </c>
      <c r="G12" s="6">
        <f t="shared" si="0"/>
        <v>0</v>
      </c>
    </row>
    <row r="13" spans="1:9" x14ac:dyDescent="0.25">
      <c r="A13" s="8" t="s">
        <v>207</v>
      </c>
      <c r="B13" s="8" t="s">
        <v>24</v>
      </c>
      <c r="C13" s="11">
        <v>0</v>
      </c>
      <c r="D13" s="10">
        <v>0</v>
      </c>
      <c r="E13" s="10">
        <v>0</v>
      </c>
      <c r="F13" s="10">
        <v>0</v>
      </c>
      <c r="G13" s="6">
        <f t="shared" si="0"/>
        <v>0</v>
      </c>
    </row>
    <row r="14" spans="1:9" x14ac:dyDescent="0.25">
      <c r="A14" s="8" t="s">
        <v>208</v>
      </c>
      <c r="B14" s="8" t="s">
        <v>24</v>
      </c>
      <c r="C14" s="11">
        <v>0</v>
      </c>
      <c r="D14" s="11">
        <v>0</v>
      </c>
      <c r="E14" s="10">
        <v>0</v>
      </c>
      <c r="F14" s="10">
        <v>0</v>
      </c>
      <c r="G14" s="6">
        <f t="shared" si="0"/>
        <v>0</v>
      </c>
    </row>
    <row r="15" spans="1:9" x14ac:dyDescent="0.25">
      <c r="A15" s="8" t="s">
        <v>193</v>
      </c>
      <c r="B15" s="8" t="s">
        <v>24</v>
      </c>
      <c r="C15" s="11">
        <v>0</v>
      </c>
      <c r="D15" s="11">
        <v>0</v>
      </c>
      <c r="E15" s="10">
        <v>0</v>
      </c>
      <c r="F15" s="10">
        <v>0</v>
      </c>
      <c r="G15" s="6">
        <f t="shared" si="0"/>
        <v>0</v>
      </c>
    </row>
    <row r="16" spans="1:9" x14ac:dyDescent="0.25">
      <c r="A16" s="8" t="s">
        <v>191</v>
      </c>
      <c r="B16" s="8" t="s">
        <v>24</v>
      </c>
      <c r="C16" s="11">
        <v>0</v>
      </c>
      <c r="D16" s="11">
        <v>0</v>
      </c>
      <c r="E16" s="10">
        <v>0</v>
      </c>
      <c r="F16" s="10">
        <v>0</v>
      </c>
      <c r="G16" s="6">
        <f>SUM(C16,D16,E16,F16)</f>
        <v>0</v>
      </c>
    </row>
    <row r="17" spans="1:7" x14ac:dyDescent="0.25">
      <c r="A17" s="8" t="s">
        <v>190</v>
      </c>
      <c r="B17" s="8" t="s">
        <v>24</v>
      </c>
      <c r="C17" s="11">
        <v>0</v>
      </c>
      <c r="D17" s="11">
        <v>0</v>
      </c>
      <c r="E17" s="11">
        <v>0</v>
      </c>
      <c r="F17" s="11">
        <v>0</v>
      </c>
      <c r="G17" s="6">
        <f t="shared" ref="G17:G22" si="1">SUM(C17,D17,E17,F17)</f>
        <v>0</v>
      </c>
    </row>
    <row r="18" spans="1:7" x14ac:dyDescent="0.25">
      <c r="A18" s="8" t="s">
        <v>222</v>
      </c>
      <c r="B18" s="8" t="s">
        <v>24</v>
      </c>
      <c r="C18" s="11">
        <v>0</v>
      </c>
      <c r="D18" s="11">
        <v>0</v>
      </c>
      <c r="E18" s="10">
        <v>0</v>
      </c>
      <c r="F18" s="10">
        <v>0</v>
      </c>
      <c r="G18" s="6">
        <f t="shared" si="1"/>
        <v>0</v>
      </c>
    </row>
    <row r="19" spans="1:7" x14ac:dyDescent="0.25">
      <c r="A19" s="8" t="s">
        <v>223</v>
      </c>
      <c r="B19" s="8" t="s">
        <v>24</v>
      </c>
      <c r="C19" s="11">
        <v>0</v>
      </c>
      <c r="D19" s="11">
        <v>0</v>
      </c>
      <c r="E19" s="11">
        <v>0</v>
      </c>
      <c r="F19" s="11">
        <v>0</v>
      </c>
      <c r="G19" s="6">
        <f t="shared" si="1"/>
        <v>0</v>
      </c>
    </row>
    <row r="20" spans="1:7" x14ac:dyDescent="0.25">
      <c r="A20" s="8" t="s">
        <v>210</v>
      </c>
      <c r="B20" s="8" t="s">
        <v>24</v>
      </c>
      <c r="C20" s="11">
        <v>0</v>
      </c>
      <c r="D20" s="11">
        <v>0</v>
      </c>
      <c r="E20" s="11">
        <v>0</v>
      </c>
      <c r="F20" s="11">
        <v>0</v>
      </c>
      <c r="G20" s="45">
        <f t="shared" si="1"/>
        <v>0</v>
      </c>
    </row>
    <row r="21" spans="1:7" x14ac:dyDescent="0.25">
      <c r="A21" s="8" t="s">
        <v>211</v>
      </c>
      <c r="B21" s="8" t="s">
        <v>24</v>
      </c>
      <c r="C21" s="11">
        <v>0</v>
      </c>
      <c r="D21" s="11">
        <v>0</v>
      </c>
      <c r="E21" s="11">
        <v>0</v>
      </c>
      <c r="F21" s="11">
        <v>0</v>
      </c>
      <c r="G21" s="45">
        <f t="shared" si="1"/>
        <v>0</v>
      </c>
    </row>
    <row r="22" spans="1:7" ht="15.75" thickBot="1" x14ac:dyDescent="0.3">
      <c r="A22" s="56" t="s">
        <v>221</v>
      </c>
      <c r="B22" s="56" t="s">
        <v>24</v>
      </c>
      <c r="C22" s="60">
        <v>0</v>
      </c>
      <c r="D22" s="60">
        <v>0</v>
      </c>
      <c r="E22" s="60">
        <v>0</v>
      </c>
      <c r="F22" s="60">
        <v>0</v>
      </c>
      <c r="G22" s="95">
        <f t="shared" si="1"/>
        <v>0</v>
      </c>
    </row>
    <row r="23" spans="1:7" ht="15.75" thickBot="1" x14ac:dyDescent="0.3">
      <c r="A23" s="367" t="s">
        <v>17</v>
      </c>
      <c r="B23" s="367" t="s">
        <v>24</v>
      </c>
      <c r="C23" s="368">
        <v>0</v>
      </c>
      <c r="D23" s="368">
        <v>0</v>
      </c>
      <c r="E23" s="368">
        <v>0</v>
      </c>
      <c r="F23" s="368">
        <v>0</v>
      </c>
      <c r="G23" s="368">
        <f>SUM(C23:F23)</f>
        <v>0</v>
      </c>
    </row>
    <row r="24" spans="1:7" x14ac:dyDescent="0.25">
      <c r="A24" s="5" t="s">
        <v>27</v>
      </c>
      <c r="B24" s="5"/>
      <c r="C24" s="45">
        <v>0</v>
      </c>
      <c r="D24" s="4" t="s">
        <v>24</v>
      </c>
      <c r="E24" s="45">
        <v>0</v>
      </c>
      <c r="F24" s="45">
        <v>0</v>
      </c>
      <c r="G24" s="4"/>
    </row>
    <row r="25" spans="1:7" x14ac:dyDescent="0.25">
      <c r="A25" s="5" t="s">
        <v>28</v>
      </c>
      <c r="B25" s="5"/>
      <c r="C25" s="45">
        <v>0</v>
      </c>
      <c r="D25" s="4"/>
      <c r="E25" s="45">
        <v>0</v>
      </c>
      <c r="F25" s="45">
        <v>0</v>
      </c>
      <c r="G25" s="4"/>
    </row>
    <row r="26" spans="1:7" x14ac:dyDescent="0.25">
      <c r="A26" s="5" t="s">
        <v>29</v>
      </c>
      <c r="B26" s="5"/>
      <c r="C26" s="45">
        <v>0</v>
      </c>
      <c r="D26" s="4"/>
      <c r="E26" s="45">
        <v>0</v>
      </c>
      <c r="F26" s="45">
        <v>0</v>
      </c>
      <c r="G26" s="4"/>
    </row>
    <row r="27" spans="1:7" ht="15.75" thickBot="1" x14ac:dyDescent="0.3">
      <c r="A27" s="5"/>
      <c r="B27" s="5"/>
      <c r="C27" s="4"/>
      <c r="D27" s="4"/>
      <c r="E27" s="4"/>
      <c r="F27" s="4"/>
      <c r="G27" s="4"/>
    </row>
    <row r="28" spans="1:7" ht="15.75" thickBot="1" x14ac:dyDescent="0.3">
      <c r="A28" s="85" t="s">
        <v>25</v>
      </c>
      <c r="B28" s="88"/>
      <c r="C28" s="89">
        <f>SUM(C7:C26)-C3</f>
        <v>0</v>
      </c>
      <c r="D28" s="89"/>
      <c r="E28" s="89">
        <f>SUM(E7:E26)-E3</f>
        <v>0</v>
      </c>
      <c r="F28" s="89">
        <f>SUM(F7:F26)-F3</f>
        <v>0</v>
      </c>
      <c r="G28" s="90"/>
    </row>
    <row r="29" spans="1:7" x14ac:dyDescent="0.25">
      <c r="A29" s="5" t="s">
        <v>52</v>
      </c>
      <c r="B29" s="5"/>
      <c r="C29" s="96" t="s">
        <v>24</v>
      </c>
      <c r="D29" s="96">
        <f>SUM(D7:D22)</f>
        <v>0</v>
      </c>
      <c r="E29" s="4"/>
      <c r="F29" s="4"/>
      <c r="G29" s="4"/>
    </row>
    <row r="30" spans="1:7" x14ac:dyDescent="0.25">
      <c r="A30" s="5" t="s">
        <v>24</v>
      </c>
      <c r="B30" s="5"/>
      <c r="C30" s="4"/>
      <c r="D30" s="4"/>
      <c r="E30" s="4"/>
      <c r="F30" s="4"/>
      <c r="G30" s="4"/>
    </row>
    <row r="31" spans="1:7" x14ac:dyDescent="0.25">
      <c r="E31" s="4"/>
      <c r="F31" s="4"/>
      <c r="G31" s="4"/>
    </row>
    <row r="32" spans="1:7" x14ac:dyDescent="0.25">
      <c r="C32" s="97"/>
      <c r="D32" s="97"/>
    </row>
    <row r="33" spans="1:7" x14ac:dyDescent="0.25">
      <c r="A33" s="5" t="s">
        <v>39</v>
      </c>
      <c r="B33" s="5"/>
      <c r="C33" s="98" t="s">
        <v>24</v>
      </c>
      <c r="D33" s="96"/>
      <c r="E33" s="4"/>
      <c r="F33" s="4"/>
      <c r="G33" s="4"/>
    </row>
    <row r="34" spans="1:7" x14ac:dyDescent="0.25">
      <c r="A34" s="5" t="s">
        <v>26</v>
      </c>
      <c r="B34" s="5"/>
      <c r="C34" s="4" t="s">
        <v>24</v>
      </c>
      <c r="D34" s="4"/>
      <c r="E34" s="4"/>
      <c r="F34" s="4"/>
      <c r="G34" s="4"/>
    </row>
    <row r="35" spans="1:7" x14ac:dyDescent="0.25">
      <c r="C35" s="2"/>
      <c r="D35" s="2"/>
      <c r="E35" s="2"/>
      <c r="F35" s="2"/>
      <c r="G35" s="2"/>
    </row>
    <row r="36" spans="1:7" x14ac:dyDescent="0.25">
      <c r="C36" s="2"/>
      <c r="D36" s="2"/>
      <c r="E36" s="2"/>
      <c r="F36" s="2"/>
      <c r="G36" s="2"/>
    </row>
    <row r="37" spans="1:7" x14ac:dyDescent="0.25">
      <c r="C37" s="2"/>
      <c r="D37" s="2"/>
      <c r="E37" s="2"/>
      <c r="F37" s="2"/>
      <c r="G37" s="2"/>
    </row>
    <row r="38" spans="1:7" x14ac:dyDescent="0.25">
      <c r="C38" s="2"/>
      <c r="D38" s="2"/>
      <c r="E38" s="2"/>
      <c r="F38" s="2"/>
      <c r="G38" s="2"/>
    </row>
    <row r="39" spans="1:7" x14ac:dyDescent="0.25">
      <c r="C39" s="2"/>
      <c r="D39" s="2"/>
      <c r="E39" s="2"/>
      <c r="F39" s="2"/>
      <c r="G39" s="2"/>
    </row>
    <row r="40" spans="1:7" x14ac:dyDescent="0.25">
      <c r="C40" s="2"/>
      <c r="D40" s="2"/>
      <c r="E40" s="2"/>
      <c r="F40" s="2"/>
      <c r="G40" s="2"/>
    </row>
    <row r="41" spans="1:7" x14ac:dyDescent="0.25">
      <c r="C41" s="2"/>
      <c r="D41" s="2"/>
      <c r="E41" s="2"/>
      <c r="F41" s="2"/>
      <c r="G41" s="2"/>
    </row>
  </sheetData>
  <printOptions gridLines="1"/>
  <pageMargins left="0.7" right="0.7" top="0.75" bottom="0" header="0.3" footer="0.3"/>
  <pageSetup orientation="landscape" r:id="rId1"/>
  <headerFooter>
    <oddHeader>&amp;CMason Schools
2020 Tax Settlement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68C15-FE17-4EC6-BBF7-A7CAD2DC2F8F}">
  <sheetPr>
    <tabColor theme="7" tint="0.39997558519241921"/>
  </sheetPr>
  <dimension ref="A1:Z33"/>
  <sheetViews>
    <sheetView zoomScaleNormal="100" workbookViewId="0">
      <pane ySplit="1" topLeftCell="A2" activePane="bottomLeft" state="frozen"/>
      <selection activeCell="C1" sqref="C1"/>
      <selection pane="bottomLeft" activeCell="C12" sqref="C12"/>
    </sheetView>
  </sheetViews>
  <sheetFormatPr defaultRowHeight="15" x14ac:dyDescent="0.25"/>
  <cols>
    <col min="1" max="1" width="13.7109375" customWidth="1"/>
    <col min="2" max="2" width="14.85546875" customWidth="1"/>
    <col min="3" max="3" width="12.7109375" customWidth="1"/>
    <col min="4" max="4" width="10.7109375" customWidth="1"/>
    <col min="5" max="5" width="12" customWidth="1"/>
    <col min="6" max="6" width="11.7109375" customWidth="1"/>
    <col min="7" max="8" width="10.85546875" customWidth="1"/>
    <col min="9" max="9" width="12.42578125" customWidth="1"/>
    <col min="10" max="10" width="11.7109375" customWidth="1"/>
    <col min="11" max="11" width="6.85546875" customWidth="1"/>
    <col min="12" max="12" width="11.28515625" customWidth="1"/>
    <col min="13" max="13" width="11.85546875" customWidth="1"/>
    <col min="14" max="14" width="11.7109375" customWidth="1"/>
    <col min="15" max="15" width="11.28515625" customWidth="1"/>
    <col min="16" max="16" width="10.5703125" customWidth="1"/>
    <col min="17" max="17" width="12.28515625" customWidth="1"/>
    <col min="18" max="18" width="14" customWidth="1"/>
    <col min="19" max="19" width="11.28515625" customWidth="1"/>
    <col min="20" max="20" width="10.85546875" customWidth="1"/>
    <col min="21" max="21" width="11.7109375" customWidth="1"/>
    <col min="22" max="22" width="12.42578125" customWidth="1"/>
    <col min="23" max="23" width="10.5703125" customWidth="1"/>
    <col min="24" max="24" width="14.42578125" customWidth="1"/>
    <col min="25" max="25" width="10.140625" bestFit="1" customWidth="1"/>
    <col min="26" max="26" width="12.7109375" bestFit="1" customWidth="1"/>
  </cols>
  <sheetData>
    <row r="1" spans="1:26" ht="30.75" thickBot="1" x14ac:dyDescent="0.3">
      <c r="A1" s="165"/>
      <c r="B1" s="166" t="s">
        <v>3</v>
      </c>
      <c r="C1" s="166" t="s">
        <v>119</v>
      </c>
      <c r="D1" s="166" t="s">
        <v>4</v>
      </c>
      <c r="E1" s="166" t="s">
        <v>5</v>
      </c>
      <c r="F1" s="166" t="s">
        <v>6</v>
      </c>
      <c r="G1" s="167" t="s">
        <v>136</v>
      </c>
      <c r="H1" s="168" t="s">
        <v>112</v>
      </c>
      <c r="I1" s="166">
        <v>911</v>
      </c>
      <c r="J1" s="166" t="s">
        <v>9</v>
      </c>
      <c r="K1" s="166" t="s">
        <v>10</v>
      </c>
      <c r="L1" s="168" t="s">
        <v>135</v>
      </c>
      <c r="M1" s="168" t="s">
        <v>99</v>
      </c>
      <c r="N1" s="166" t="s">
        <v>137</v>
      </c>
      <c r="O1" s="166" t="s">
        <v>15</v>
      </c>
      <c r="P1" s="156" t="s">
        <v>130</v>
      </c>
      <c r="Q1" s="157" t="s">
        <v>18</v>
      </c>
      <c r="R1" s="158" t="s">
        <v>34</v>
      </c>
      <c r="S1" s="159" t="s">
        <v>36</v>
      </c>
      <c r="T1" s="160" t="s">
        <v>37</v>
      </c>
      <c r="U1" s="161" t="s">
        <v>131</v>
      </c>
      <c r="V1" s="162" t="s">
        <v>132</v>
      </c>
      <c r="W1" s="353" t="s">
        <v>170</v>
      </c>
      <c r="X1" s="154" t="s">
        <v>134</v>
      </c>
    </row>
    <row r="2" spans="1:26" ht="15.75" thickBot="1" x14ac:dyDescent="0.3">
      <c r="A2" s="298" t="s">
        <v>128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163" t="e">
        <f>SUM(B2:W2)+Y2</f>
        <v>#VALUE!</v>
      </c>
      <c r="Y2" s="97" t="s">
        <v>24</v>
      </c>
    </row>
    <row r="3" spans="1:26" ht="15.75" thickBot="1" x14ac:dyDescent="0.3">
      <c r="A3" s="298" t="s">
        <v>129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163">
        <f>SUM(B3:W3)</f>
        <v>0</v>
      </c>
      <c r="Y3" s="397" t="s">
        <v>24</v>
      </c>
    </row>
    <row r="4" spans="1:26" ht="15.75" thickBot="1" x14ac:dyDescent="0.3">
      <c r="A4" s="298" t="s">
        <v>133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155">
        <f>SUM(B4:V4)</f>
        <v>0</v>
      </c>
      <c r="Y4" t="s">
        <v>24</v>
      </c>
    </row>
    <row r="5" spans="1:26" ht="15.75" thickBot="1" x14ac:dyDescent="0.3">
      <c r="A5" s="298" t="s">
        <v>175</v>
      </c>
      <c r="B5" s="22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225">
        <f>SUM(B5:V5)</f>
        <v>0</v>
      </c>
      <c r="Y5" t="s">
        <v>24</v>
      </c>
      <c r="Z5" s="355" t="s">
        <v>24</v>
      </c>
    </row>
    <row r="6" spans="1:26" ht="15.75" thickBot="1" x14ac:dyDescent="0.3">
      <c r="A6" s="298" t="s">
        <v>142</v>
      </c>
      <c r="B6" s="22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225">
        <f t="shared" ref="X6:X18" si="0">SUM(B6:W6)</f>
        <v>0</v>
      </c>
      <c r="Y6" s="24" t="s">
        <v>24</v>
      </c>
      <c r="Z6" s="397" t="s">
        <v>24</v>
      </c>
    </row>
    <row r="7" spans="1:26" ht="15.75" thickBot="1" x14ac:dyDescent="0.3">
      <c r="A7" s="297" t="s">
        <v>143</v>
      </c>
      <c r="B7" s="22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225">
        <f t="shared" si="0"/>
        <v>0</v>
      </c>
      <c r="Y7" t="s">
        <v>24</v>
      </c>
    </row>
    <row r="8" spans="1:26" ht="15.75" thickBot="1" x14ac:dyDescent="0.3">
      <c r="A8" s="445" t="s">
        <v>149</v>
      </c>
      <c r="B8" s="446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8">
        <f t="shared" si="0"/>
        <v>0</v>
      </c>
    </row>
    <row r="9" spans="1:26" ht="15.75" thickBot="1" x14ac:dyDescent="0.3">
      <c r="A9" s="307" t="s">
        <v>150</v>
      </c>
      <c r="B9" s="22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225">
        <f t="shared" si="0"/>
        <v>0</v>
      </c>
      <c r="Y9" t="s">
        <v>24</v>
      </c>
    </row>
    <row r="10" spans="1:26" ht="15.75" thickBot="1" x14ac:dyDescent="0.3">
      <c r="A10" s="449" t="s">
        <v>157</v>
      </c>
      <c r="B10" s="378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8">
        <f t="shared" si="0"/>
        <v>0</v>
      </c>
      <c r="Y10" t="s">
        <v>24</v>
      </c>
    </row>
    <row r="11" spans="1:26" ht="15.75" thickBot="1" x14ac:dyDescent="0.3">
      <c r="A11" s="319" t="s">
        <v>158</v>
      </c>
      <c r="B11" s="22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225">
        <f t="shared" si="0"/>
        <v>0</v>
      </c>
      <c r="Y11" t="s">
        <v>24</v>
      </c>
    </row>
    <row r="12" spans="1:26" ht="15.75" thickBot="1" x14ac:dyDescent="0.3">
      <c r="A12" s="449" t="s">
        <v>159</v>
      </c>
      <c r="B12" s="450"/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225">
        <f>SUM(B12:W12)</f>
        <v>0</v>
      </c>
      <c r="Y12" t="s">
        <v>24</v>
      </c>
    </row>
    <row r="13" spans="1:26" ht="15.75" thickBot="1" x14ac:dyDescent="0.3">
      <c r="A13" s="319" t="s">
        <v>160</v>
      </c>
      <c r="B13" s="22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225">
        <f>SUM(B13:W13)</f>
        <v>0</v>
      </c>
      <c r="Y13" s="24" t="s">
        <v>24</v>
      </c>
      <c r="Z13" t="s">
        <v>24</v>
      </c>
    </row>
    <row r="14" spans="1:26" ht="15.75" thickBot="1" x14ac:dyDescent="0.3">
      <c r="A14" s="449" t="s">
        <v>164</v>
      </c>
      <c r="B14" s="378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8">
        <f t="shared" si="0"/>
        <v>0</v>
      </c>
    </row>
    <row r="15" spans="1:26" ht="15.75" thickBot="1" x14ac:dyDescent="0.3">
      <c r="A15" s="319" t="s">
        <v>165</v>
      </c>
      <c r="B15" s="22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225">
        <f t="shared" si="0"/>
        <v>0</v>
      </c>
    </row>
    <row r="16" spans="1:26" ht="15.75" thickBot="1" x14ac:dyDescent="0.3">
      <c r="A16" s="319" t="s">
        <v>166</v>
      </c>
      <c r="B16" s="22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225">
        <f t="shared" si="0"/>
        <v>0</v>
      </c>
    </row>
    <row r="17" spans="1:24" ht="45.75" thickBot="1" x14ac:dyDescent="0.3">
      <c r="A17" s="364" t="s">
        <v>181</v>
      </c>
      <c r="B17" s="360"/>
      <c r="C17" s="360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60"/>
      <c r="Q17" s="360"/>
      <c r="R17" s="360"/>
      <c r="S17" s="359"/>
      <c r="T17" s="360"/>
      <c r="U17" s="359"/>
      <c r="V17" s="360"/>
      <c r="W17" s="359"/>
      <c r="X17" s="361">
        <f t="shared" si="0"/>
        <v>0</v>
      </c>
    </row>
    <row r="18" spans="1:24" ht="15.75" thickBot="1" x14ac:dyDescent="0.3">
      <c r="A18" s="356" t="s">
        <v>227</v>
      </c>
      <c r="B18" s="357"/>
      <c r="C18" s="357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7"/>
      <c r="Q18" s="357"/>
      <c r="R18" s="357"/>
      <c r="S18" s="356"/>
      <c r="T18" s="357"/>
      <c r="U18" s="356"/>
      <c r="V18" s="357"/>
      <c r="W18" s="357"/>
      <c r="X18" s="358">
        <f t="shared" si="0"/>
        <v>0</v>
      </c>
    </row>
    <row r="19" spans="1:24" ht="16.5" thickTop="1" thickBot="1" x14ac:dyDescent="0.3">
      <c r="A19" s="362" t="s">
        <v>134</v>
      </c>
      <c r="B19" s="363">
        <f>SUM(B2:B18)</f>
        <v>0</v>
      </c>
      <c r="C19" s="363">
        <f>SUM(C2:C18)</f>
        <v>0</v>
      </c>
      <c r="D19" s="362">
        <f>SUM(D2:D18)</f>
        <v>0</v>
      </c>
      <c r="E19" s="362">
        <f t="shared" ref="E19:X19" si="1">SUM(E2:E18)</f>
        <v>0</v>
      </c>
      <c r="F19" s="362">
        <f t="shared" si="1"/>
        <v>0</v>
      </c>
      <c r="G19" s="362">
        <f t="shared" si="1"/>
        <v>0</v>
      </c>
      <c r="H19" s="362">
        <f t="shared" si="1"/>
        <v>0</v>
      </c>
      <c r="I19" s="362">
        <f t="shared" si="1"/>
        <v>0</v>
      </c>
      <c r="J19" s="362">
        <f t="shared" si="1"/>
        <v>0</v>
      </c>
      <c r="K19" s="362">
        <f t="shared" si="1"/>
        <v>0</v>
      </c>
      <c r="L19" s="362">
        <f t="shared" si="1"/>
        <v>0</v>
      </c>
      <c r="M19" s="362">
        <f t="shared" si="1"/>
        <v>0</v>
      </c>
      <c r="N19" s="362">
        <f t="shared" si="1"/>
        <v>0</v>
      </c>
      <c r="O19" s="362">
        <f t="shared" si="1"/>
        <v>0</v>
      </c>
      <c r="P19" s="362">
        <f t="shared" si="1"/>
        <v>0</v>
      </c>
      <c r="Q19" s="362">
        <f t="shared" si="1"/>
        <v>0</v>
      </c>
      <c r="R19" s="362">
        <f t="shared" si="1"/>
        <v>0</v>
      </c>
      <c r="S19" s="362">
        <f t="shared" si="1"/>
        <v>0</v>
      </c>
      <c r="T19" s="362">
        <f t="shared" si="1"/>
        <v>0</v>
      </c>
      <c r="U19" s="362">
        <f t="shared" si="1"/>
        <v>0</v>
      </c>
      <c r="V19" s="362">
        <f t="shared" si="1"/>
        <v>0</v>
      </c>
      <c r="W19" s="362">
        <f t="shared" si="1"/>
        <v>0</v>
      </c>
      <c r="X19" s="362" t="e">
        <f t="shared" si="1"/>
        <v>#VALUE!</v>
      </c>
    </row>
    <row r="20" spans="1:24" x14ac:dyDescent="0.25">
      <c r="A20" s="11"/>
      <c r="B20" s="24"/>
      <c r="C20" s="2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24"/>
      <c r="Q20" s="24"/>
      <c r="R20" s="24"/>
      <c r="S20" s="11"/>
      <c r="T20" s="24"/>
      <c r="U20" s="11"/>
      <c r="V20" s="24"/>
      <c r="W20" s="24"/>
      <c r="X20" s="224"/>
    </row>
    <row r="21" spans="1:24" x14ac:dyDescent="0.25">
      <c r="A21" s="11"/>
      <c r="B21" s="24"/>
      <c r="C21" s="2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24"/>
      <c r="Q21" s="24"/>
      <c r="R21" s="24"/>
      <c r="S21" s="11"/>
      <c r="T21" s="24"/>
      <c r="U21" s="11"/>
      <c r="V21" s="24"/>
      <c r="W21" s="24"/>
      <c r="X21" s="224"/>
    </row>
    <row r="22" spans="1:24" x14ac:dyDescent="0.25">
      <c r="A22" s="8"/>
      <c r="B22" s="17"/>
      <c r="C22" s="1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7"/>
      <c r="Q22" s="17"/>
      <c r="R22" s="17"/>
      <c r="S22" s="8"/>
      <c r="T22" s="17"/>
      <c r="U22" s="8"/>
      <c r="V22" s="17"/>
      <c r="W22" s="17"/>
      <c r="X22" s="164"/>
    </row>
    <row r="23" spans="1:24" x14ac:dyDescent="0.25">
      <c r="A23" s="8"/>
      <c r="B23" s="17"/>
      <c r="C23" s="1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7"/>
      <c r="Q23" s="17"/>
      <c r="R23" s="17"/>
      <c r="S23" s="8"/>
      <c r="T23" s="17"/>
      <c r="U23" s="8"/>
      <c r="V23" s="17"/>
      <c r="W23" s="17"/>
      <c r="X23" s="164"/>
    </row>
    <row r="24" spans="1:24" x14ac:dyDescent="0.25">
      <c r="A24" s="8"/>
      <c r="B24" s="17"/>
      <c r="C24" s="1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7"/>
      <c r="Q24" s="17"/>
      <c r="R24" s="17"/>
      <c r="S24" s="8"/>
      <c r="T24" s="17"/>
      <c r="U24" s="8"/>
      <c r="V24" s="17"/>
      <c r="W24" s="17"/>
      <c r="X24" s="164"/>
    </row>
    <row r="25" spans="1:24" x14ac:dyDescent="0.25">
      <c r="A25" s="8"/>
      <c r="B25" s="17"/>
      <c r="C25" s="1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7"/>
      <c r="Q25" s="17"/>
      <c r="R25" s="17"/>
      <c r="S25" s="8"/>
      <c r="T25" s="17"/>
      <c r="U25" s="8"/>
      <c r="V25" s="17"/>
      <c r="W25" s="17"/>
      <c r="X25" s="164"/>
    </row>
    <row r="26" spans="1:24" x14ac:dyDescent="0.25">
      <c r="A26" s="8"/>
      <c r="B26" s="17"/>
      <c r="C26" s="1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7"/>
      <c r="Q26" s="17"/>
      <c r="R26" s="17"/>
      <c r="S26" s="8"/>
      <c r="T26" s="17"/>
      <c r="U26" s="8"/>
      <c r="V26" s="17"/>
      <c r="W26" s="17"/>
      <c r="X26" s="164"/>
    </row>
    <row r="27" spans="1:24" x14ac:dyDescent="0.25">
      <c r="A27" s="8"/>
      <c r="B27" s="17"/>
      <c r="C27" s="1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7"/>
      <c r="Q27" s="17"/>
      <c r="R27" s="17"/>
      <c r="S27" s="8"/>
      <c r="T27" s="17"/>
      <c r="U27" s="8"/>
      <c r="V27" s="17"/>
      <c r="W27" s="17"/>
      <c r="X27" s="164"/>
    </row>
    <row r="28" spans="1:24" x14ac:dyDescent="0.25">
      <c r="A28" s="8"/>
      <c r="B28" s="17"/>
      <c r="C28" s="1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7"/>
      <c r="Q28" s="17"/>
      <c r="R28" s="17"/>
      <c r="S28" s="8"/>
      <c r="T28" s="17"/>
      <c r="U28" s="8"/>
      <c r="V28" s="17"/>
      <c r="W28" s="17"/>
      <c r="X28" s="164"/>
    </row>
    <row r="29" spans="1:24" x14ac:dyDescent="0.25">
      <c r="A29" s="8"/>
      <c r="B29" s="17"/>
      <c r="C29" s="1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7"/>
      <c r="Q29" s="17"/>
      <c r="R29" s="17"/>
      <c r="S29" s="8"/>
      <c r="T29" s="17"/>
      <c r="U29" s="8"/>
      <c r="V29" s="17"/>
      <c r="W29" s="17"/>
      <c r="X29" s="164"/>
    </row>
    <row r="30" spans="1:24" x14ac:dyDescent="0.25">
      <c r="A30" s="8"/>
      <c r="B30" s="17"/>
      <c r="C30" s="1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7"/>
      <c r="Q30" s="17"/>
      <c r="R30" s="17"/>
      <c r="S30" s="8"/>
      <c r="T30" s="17"/>
      <c r="U30" s="8"/>
      <c r="V30" s="17"/>
      <c r="W30" s="17"/>
      <c r="X30" s="164"/>
    </row>
    <row r="31" spans="1:24" x14ac:dyDescent="0.25">
      <c r="A31" s="8"/>
      <c r="B31" s="17"/>
      <c r="C31" s="1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7"/>
      <c r="Q31" s="17"/>
      <c r="R31" s="17"/>
      <c r="S31" s="8"/>
      <c r="T31" s="17"/>
      <c r="U31" s="8"/>
      <c r="V31" s="17"/>
      <c r="W31" s="17"/>
      <c r="X31" s="164"/>
    </row>
    <row r="32" spans="1:24" x14ac:dyDescent="0.25">
      <c r="A32" s="8"/>
      <c r="B32" s="17"/>
      <c r="C32" s="1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7"/>
      <c r="Q32" s="17"/>
      <c r="R32" s="17"/>
      <c r="S32" s="8"/>
      <c r="T32" s="17"/>
      <c r="U32" s="8"/>
      <c r="V32" s="17"/>
      <c r="W32" s="17"/>
      <c r="X32" s="224" t="s">
        <v>24</v>
      </c>
    </row>
    <row r="33" spans="1:24" x14ac:dyDescent="0.25">
      <c r="A33" s="8"/>
      <c r="B33" s="17"/>
      <c r="C33" s="1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17"/>
      <c r="Q33" s="17"/>
      <c r="R33" s="17"/>
      <c r="S33" s="8"/>
      <c r="T33" s="17"/>
      <c r="U33" s="8"/>
      <c r="V33" s="17"/>
      <c r="W33" s="17"/>
      <c r="X33" s="16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County</vt:lpstr>
      <vt:lpstr>Dansville</vt:lpstr>
      <vt:lpstr>Vevay</vt:lpstr>
      <vt:lpstr>LCC</vt:lpstr>
      <vt:lpstr>Airport</vt:lpstr>
      <vt:lpstr>Library</vt:lpstr>
      <vt:lpstr>InghamInterm</vt:lpstr>
      <vt:lpstr>Mason</vt:lpstr>
      <vt:lpstr>Totals</vt:lpstr>
      <vt:lpstr>March 1 - 31</vt:lpstr>
      <vt:lpstr>Feb16_29</vt:lpstr>
      <vt:lpstr>Feb1_15</vt:lpstr>
      <vt:lpstr>Jan16_31</vt:lpstr>
      <vt:lpstr>Jan1_15</vt:lpstr>
      <vt:lpstr>Dec16_31</vt:lpstr>
      <vt:lpstr>Dec1_15</vt:lpstr>
      <vt:lpstr>Nov16_30</vt:lpstr>
      <vt:lpstr>Nov1_15</vt:lpstr>
      <vt:lpstr>Oct16_31</vt:lpstr>
      <vt:lpstr>Oct1_15</vt:lpstr>
      <vt:lpstr>Sept16_30</vt:lpstr>
      <vt:lpstr>Sept1_15</vt:lpstr>
      <vt:lpstr>Aug16_31</vt:lpstr>
      <vt:lpstr>Aug1_15</vt:lpstr>
      <vt:lpstr>July16_31</vt:lpstr>
      <vt:lpstr>July1_15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Sherwood</dc:creator>
  <cp:lastModifiedBy>Christopher W. Lewis</cp:lastModifiedBy>
  <cp:lastPrinted>2024-03-01T17:33:34Z</cp:lastPrinted>
  <dcterms:created xsi:type="dcterms:W3CDTF">2021-02-25T16:15:05Z</dcterms:created>
  <dcterms:modified xsi:type="dcterms:W3CDTF">2024-07-10T15:24:30Z</dcterms:modified>
</cp:coreProperties>
</file>